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4175" windowHeight="7365"/>
  </bookViews>
  <sheets>
    <sheet name=" бюдж комісія" sheetId="2" r:id="rId1"/>
    <sheet name=" бюдж комісія (2)" sheetId="3" r:id="rId2"/>
  </sheets>
  <definedNames>
    <definedName name="_xlnm.Print_Titles" localSheetId="0">' бюдж комісія'!$3:$3</definedName>
    <definedName name="_xlnm.Print_Titles" localSheetId="1">' бюдж комісія (2)'!$3:$3</definedName>
    <definedName name="_xlnm.Print_Area" localSheetId="0">' бюдж комісія'!$A$1:$J$64</definedName>
    <definedName name="_xlnm.Print_Area" localSheetId="1">' бюдж комісія (2)'!$A$1:$J$47</definedName>
  </definedNames>
  <calcPr calcId="125725"/>
</workbook>
</file>

<file path=xl/calcChain.xml><?xml version="1.0" encoding="utf-8"?>
<calcChain xmlns="http://schemas.openxmlformats.org/spreadsheetml/2006/main">
  <c r="E55" i="2"/>
  <c r="I61"/>
  <c r="I60"/>
  <c r="I59"/>
  <c r="I57"/>
  <c r="I51"/>
  <c r="I48"/>
  <c r="I38"/>
  <c r="I37"/>
  <c r="I36"/>
  <c r="I32"/>
  <c r="I31"/>
  <c r="I27"/>
  <c r="I26"/>
  <c r="I19"/>
  <c r="I15"/>
  <c r="I12"/>
  <c r="I11"/>
  <c r="E61"/>
  <c r="E60"/>
  <c r="E57"/>
  <c r="D48"/>
  <c r="D63" s="1"/>
  <c r="E51"/>
  <c r="D53"/>
  <c r="D49"/>
  <c r="G63"/>
  <c r="H63"/>
  <c r="J63"/>
  <c r="F63"/>
  <c r="J46" i="3"/>
  <c r="I46"/>
  <c r="H46"/>
  <c r="G46"/>
  <c r="F46"/>
  <c r="E35"/>
  <c r="D35"/>
  <c r="E34"/>
  <c r="E46" s="1"/>
  <c r="E30"/>
  <c r="D23"/>
  <c r="D46" s="1"/>
  <c r="D18"/>
  <c r="E17"/>
  <c r="E7"/>
  <c r="E37" i="2"/>
  <c r="E36"/>
  <c r="E63" s="1"/>
  <c r="E32"/>
  <c r="E19"/>
  <c r="D37"/>
  <c r="E7"/>
  <c r="D20"/>
  <c r="D25"/>
</calcChain>
</file>

<file path=xl/sharedStrings.xml><?xml version="1.0" encoding="utf-8"?>
<sst xmlns="http://schemas.openxmlformats.org/spreadsheetml/2006/main" count="248" uniqueCount="166">
  <si>
    <t>№ п/п</t>
  </si>
  <si>
    <t>Сума по листах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</si>
  <si>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</si>
  <si>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</si>
  <si>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>Пропозиції  комісії      з питань регламенту, депутатської  діяльності та етики,  законності , правопорядку, антикор.політики, свободи слова та зв"язків з громад.       (Щербак О.В.)</t>
  </si>
  <si>
    <t xml:space="preserve">Направлення коштів </t>
  </si>
  <si>
    <t>Зміни за рахунок міжбюджетних трансфертів</t>
  </si>
  <si>
    <t>Листи, дата</t>
  </si>
  <si>
    <t>Пропозиції по внесенню змін до бюджету фінансового управління</t>
  </si>
  <si>
    <t xml:space="preserve"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 </t>
  </si>
  <si>
    <t>Додатково</t>
  </si>
  <si>
    <t>Листи упр.освіти від 14.05.18 № 01-10/908  та від 18.06.18 № 01-10/1152</t>
  </si>
  <si>
    <t>Для негайного усунення  порушень пожежної та техногенної безпеки закладів освіти</t>
  </si>
  <si>
    <t>Лист КДЮСШ "Спартак" від 30.05. 18</t>
  </si>
  <si>
    <t>на заробітну плату ( Х-ХІІ міс.)</t>
  </si>
  <si>
    <t>Лист виконавчого комітету від 03.07.18 № 25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</si>
  <si>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</si>
  <si>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Запит обласного депутата від 22.06.18</t>
  </si>
  <si>
    <t>Листи УПСЗН від травня- червня 2018 та ПАТ "Укртелеком" і ПАТ "Укр.залізниця"</t>
  </si>
  <si>
    <t>Лист відділу спорту  від 09.07.18 № 02-25/43</t>
  </si>
  <si>
    <t>Перерозподіл призначень з олімпійських видів спорту на неолімпійські</t>
  </si>
  <si>
    <t>( +-) 13 439 грн.</t>
  </si>
  <si>
    <t>Лист відділу спорту від 01.06.2018 № 02-25/35</t>
  </si>
  <si>
    <t>Лист  культури  від  та  Витяг з Протоколу  засід.комісії Онокало І.А. від 20.06.18 № 102</t>
  </si>
  <si>
    <t>Листи від  ПП "Омнібус Н"  та ТОВ "Пассервіс" від 31.05.2018</t>
  </si>
  <si>
    <t>Додаткові кошти на: оплати послуг  для проведення мережі інтернет - 17 000 грн;     для проведення учбово - тренувальних зборів - 225 000  грн.</t>
  </si>
  <si>
    <t xml:space="preserve">Для проведення поточних ремонтів:              туалету - 60 912 грн.; вхідної групи запасного входу, ганку - 84 816 грн.;  вхідної групи 1,2  поверхи - 260 370 грн.    </t>
  </si>
  <si>
    <t>Кошти на заміну дверей в  аудиторію                                   ЗОШ № 10</t>
  </si>
  <si>
    <t>Кошти на ІІ півріччя  на відшкодування  різниці в тарифах</t>
  </si>
  <si>
    <t xml:space="preserve">Лист  КП "СЄЗ" від 21.06.2018 №892 </t>
  </si>
  <si>
    <t xml:space="preserve">Листи  ДКП ТРК "Ніжин.телебачення" від 12.04.18 №7; 30.05.18 № 09;18.06.18 № 14 </t>
  </si>
  <si>
    <t>Борги по ДКП ТРК  станом на 01.05.18 - ЄСВ - 226 090 грн.; штрафи, пеня -             211 265</t>
  </si>
  <si>
    <t>Лист відділу спорту від 04.07.18 № 02-25/41</t>
  </si>
  <si>
    <t>проведення учбово- тренувальних зборів чемпіонатів Чернігівської обл.- 50 000 та м. Київ -30 000 грн.</t>
  </si>
  <si>
    <t xml:space="preserve"> </t>
  </si>
  <si>
    <t>Лист ЦМЛ від 10.07.18 № 01-10/845</t>
  </si>
  <si>
    <t>Лист ЦМЛ від 11.07.18 № 01-10/859</t>
  </si>
  <si>
    <t>Лист виконавчого комітету від 13.07.18 №38</t>
  </si>
  <si>
    <t>кошти на виготовленя протипождежної сигналізації</t>
  </si>
  <si>
    <t>Лист виконавчого комітету від 13.07.18 № 29</t>
  </si>
  <si>
    <t>кошти на  проведення поточного ремонту стін, стелі, коридору, підлоги до малого залу</t>
  </si>
  <si>
    <t>Інша субвенция на виконання доручень депутатами обласної ради</t>
  </si>
  <si>
    <t>Лист  відділу квартирного обліку, приватиз. житла та ведення реєстру від 10.07.18</t>
  </si>
  <si>
    <t>Дотація</t>
  </si>
  <si>
    <t>Лист газети "Вісті" від 17.07.18 №28</t>
  </si>
  <si>
    <t>Лист  ОДА  від 18.06.18 № 01-12/535</t>
  </si>
  <si>
    <t xml:space="preserve">Лист упр.освіти від 20.07.2018 № 014-10/1330;           Лист ДЮСШ з футболу від 20.06.18 №14 </t>
  </si>
  <si>
    <t>Проведення поточного ремонту книгосховища  абонементу бібліотеки - філіалу №2 ЦБС</t>
  </si>
  <si>
    <t>Лист КП "Північна" від 09.07.2018 №337</t>
  </si>
  <si>
    <t xml:space="preserve">Лист ОСББ ЖБК-4 від 18.06.18 </t>
  </si>
  <si>
    <t>Лист КП "НУВКГ" від 23.06.18 № 545</t>
  </si>
  <si>
    <t xml:space="preserve">Лист Департаменту фінансів від 23.07.2018 № 06-15/250 </t>
  </si>
  <si>
    <t>зменшення субвенції -надання допомоги при народженні дитини</t>
  </si>
  <si>
    <t>6</t>
  </si>
  <si>
    <t>ДНЗ №16 на придбання пральної машини</t>
  </si>
  <si>
    <t>5-2</t>
  </si>
  <si>
    <t>Лист упр.освіти від 13.07 18 № 01-10/1298</t>
  </si>
  <si>
    <t>Кошти на проведення поточного ремонту з убезпечення будівлі  вул. Овдіївська,198е</t>
  </si>
  <si>
    <t>Додаткова потреба на захищені статті:                                        Зарплата -  25 545 750 грн.;                                                 Харчування  - 2 895 000 грн.;                                                           Енергоносії ЦПМСД - 246 500 грн.( ІІ півріччя)</t>
  </si>
  <si>
    <t>Лист на додаткові кошти:                                   ДНЗ - 1 477 650 грн;                                             ЗОШ - 2 332 300 грн;                                            ДЮСШ- 336 200 грн;                                Позашкільні закл. - 25 000 грн.;              Інклюз.-рес.центр - 240 500 грн.;           Реконструкція футбольного поля -                      2 500 000грн.</t>
  </si>
  <si>
    <t>Лист упр.освіти в ід 12.06.18 № 01-10/1150</t>
  </si>
  <si>
    <t xml:space="preserve">допомога на  проведення ремонту каналізаційної системи                                           ( на рахунку є 8960 грн.)                                    </t>
  </si>
  <si>
    <t xml:space="preserve">кошти на придбання насосу високого тиску на каналопромивочну машину                    </t>
  </si>
  <si>
    <t xml:space="preserve">кошти для виготовлення  технічної документації на земельну ділянку за адр. вул. Бобрицька,73                                            </t>
  </si>
  <si>
    <t>в межах Програми</t>
  </si>
  <si>
    <t>Для закупівлі оснащення ( донорське крісло -2 од. та ваги- змішувачі -2 од.); на харчування донорів -28000 грн.</t>
  </si>
  <si>
    <t>Лист УЖКГ та Б від 23.07.18 № 01-14/961</t>
  </si>
  <si>
    <t>Лист  КТВП "Школяр" від 19.07.18 № 88</t>
  </si>
  <si>
    <t>кошти на закупівлю купольних посудомийних машин на харчоблоки шкіл</t>
  </si>
  <si>
    <t>Лист ЦМЛ від 18.07.18 № 01-10/875</t>
  </si>
  <si>
    <t>кошти для проведення робіт  по поточному  ремонту каналізаційної та водопроводної мережі в головному корпусі  стаціонару</t>
  </si>
  <si>
    <t xml:space="preserve">Пропозиції по внесенню змін до бюджету міста на 41 сесію Ніжинської міської ради </t>
  </si>
  <si>
    <t>VІІ скликання від                                       2018 р. (за підсумками І півріччя)</t>
  </si>
  <si>
    <t>Лист ЦМЛ від 23.07.18 № 01-10/883</t>
  </si>
  <si>
    <t>кошти на проведення поточного ремонту внутрішньої системи опалення харчоблоку</t>
  </si>
  <si>
    <t>Лист Пологового буд. від 24.07.18№ 1-02/325</t>
  </si>
  <si>
    <t xml:space="preserve">кошти на електро та будівельні матеріали для проведення поточного ремонту приміщення під фізіотерапевтичний каб. -25 000 грн.;на встан.дверних блоків 3шт. -  40 000грн.;проведення поточного ремонту частини коридору акуш.відділ. - 10318 грн.; </t>
  </si>
  <si>
    <t>5-1</t>
  </si>
  <si>
    <t>Лист  культури від 24.07.18 № 1-16/284</t>
  </si>
  <si>
    <t>кошти на встановлення  енергоефективнихвікон ЦБ</t>
  </si>
  <si>
    <t>Лист  Пологового будинку від 24.07.18 № 1-02/326</t>
  </si>
  <si>
    <t>Бензин, медпрепарати, деззасоби, продукти харчування, дератизація дезінсекція, послуги з бак аналізу, перез.вогнегасників, ствол пожежний, техобсл.пожежних кранів, пот.рем. каналіз. системи</t>
  </si>
  <si>
    <t xml:space="preserve">Благоустрій - 3 876 000 грн.;                   Будівництво інших об"єктов комун.власності - 635 300; капремонт буд.вул. Овдіївська, 54- 686 545; реставрація Спасо-Преображенської церкви - 200 000;  програма по землі: оформ.зем.ділянок-80 000;встан.пам"ятн.борцям за Незалежність- 1 300 000; поточний ремонт внутрікварт. доріг, робіт по відсипці, грейдеровці - 3 000 000 грн.;капремонт внутрікварт.дороги вул. Озерна,№ 18,20- Шевченка- 207 000 грн.;                                     Зміни в межах: перенести  кошти                         ( +-) 470 000  грн. з: капремонт  дороги  вул. Озерна № 19,21; реконструкція даху адмінбуд.вул.Московська,20; реконструкція нежитлов.прим.під житловул. Озерна,21; будівництво спортзалу ЗОШ №10; реконструкція ЗОШ №1; буд. ЛЕП вул. Прилуцька                                                          на: оплатуза виготовлення та корегування ПВР кап рем. вул.: Думська, Нєкрасова, Гребінки, Коцюбинського,Короленка, Незалежності,Озерна№18,20 - Шевченка      </t>
  </si>
  <si>
    <t xml:space="preserve">Лист Департаменту фінансів  від 24.07.18 № 08-20/8256  </t>
  </si>
  <si>
    <t>Лист Департаменту фінансів від 24.07.2018 № 06-15/259</t>
  </si>
  <si>
    <t>Інша субвенція на поховання  учасників бойових дій</t>
  </si>
  <si>
    <t xml:space="preserve">  </t>
  </si>
  <si>
    <t>11 500 000 - додатково + 496 116 за рахунок зменшення резервного фонду</t>
  </si>
  <si>
    <t>утримання аварійної бригади</t>
  </si>
  <si>
    <t>Лист виконкому від 26.07.18 р. № 32</t>
  </si>
  <si>
    <t>на членські внески АМУ 30000 грн., оприлюднення у ЗМІ регуляторних актів 5000 грн., представницькі видатки 30000 грн., матеріальну допомогу громадянам на 3,5 міс. 175000 грн.</t>
  </si>
  <si>
    <r>
      <rPr>
        <b/>
        <u/>
        <sz val="12"/>
        <color theme="1"/>
        <rFont val="Times New Roman"/>
        <family val="1"/>
        <charset val="204"/>
      </rPr>
      <t>9 775 000:</t>
    </r>
    <r>
      <rPr>
        <b/>
        <sz val="12"/>
        <color theme="1"/>
        <rFont val="Times New Roman"/>
        <family val="1"/>
        <charset val="204"/>
      </rPr>
      <t xml:space="preserve">      </t>
    </r>
    <r>
      <rPr>
        <sz val="12"/>
        <color theme="1"/>
        <rFont val="Times New Roman"/>
        <family val="1"/>
        <charset val="204"/>
      </rPr>
      <t xml:space="preserve">ЗП -6678500; харчування - 2850000; ен/нос-246500    </t>
    </r>
  </si>
  <si>
    <r>
      <t xml:space="preserve">469 116               </t>
    </r>
    <r>
      <rPr>
        <b/>
        <u/>
        <sz val="12"/>
        <color theme="1"/>
        <rFont val="Times New Roman"/>
        <family val="1"/>
        <charset val="204"/>
      </rPr>
      <t>за рахунок зменшення коштів  резервного фонду (+-)</t>
    </r>
  </si>
  <si>
    <t>Кошти на придбання лінійного  прискорювача з комплектом обладнання для КЛПЗ " Чернігівський обласний онкологічний диспансер"</t>
  </si>
  <si>
    <t xml:space="preserve">Три локальних к4ошториси  на поточні ремонти прим.по вул. Яворського,3:                      - І. Туалет - 23 182 грн.                                           -ІІ. варіант ремонту із шпалерами - 171 392               -ІІІ. Варіант реммонту ізштукатуркою -        190 848 грн. </t>
  </si>
  <si>
    <t>Кошти на бензин -45000грн., медпрепарати -110000грн., деззасоби -70000грн., продукти харчування -140000грн., дератизація/дезинсекція -10800грн., помлуги з баканалізу -21000грн., перезарядка вогнегасників -4000грн., ствол пожежний -6540грн., тех обсл.пожеж кранів -4535грн., пот.ремонт канал подвал.приміщ.блоку В -83522грн.</t>
  </si>
  <si>
    <t>Лист  Пологового будинку від 26.07.18 № 1-02/331</t>
  </si>
  <si>
    <t>На кап.ремонт 1поверху +100000грн., перерозподіл (-200000грн. з пот.рем.акт.зали, +200000грн. на кап.ремонт 1 поверху пол.буд.) та (-27945грн. з кап.рем.блоку Б, +27945грн. на пот.вид. системи опалення)</t>
  </si>
  <si>
    <r>
      <t xml:space="preserve">Залізн.перевезення - 9 307 138,09, в т.ч.:                                            борг за 2016 рік - 7 255 080,30 грн;                    січень - квітень 2018 - 2 052 057,79 грн.    "Укртелеком" - 1 160 273,04 грн., в т.ч. :      </t>
    </r>
    <r>
      <rPr>
        <b/>
        <u/>
        <sz val="12"/>
        <color theme="1"/>
        <rFont val="Times New Roman"/>
        <family val="1"/>
        <charset val="204"/>
      </rPr>
      <t xml:space="preserve">борг за 2017 рік - 469 115,894 грн., ;       </t>
    </r>
    <r>
      <rPr>
        <b/>
        <sz val="12"/>
        <color theme="1"/>
        <rFont val="Times New Roman"/>
        <family val="1"/>
        <charset val="204"/>
      </rPr>
      <t xml:space="preserve">               січень - квітень 2018 - 153 757,96 грн.;          травень  2018 - 37 370,75 грн.                                 "Дистанція зв"язку" - 2 445,42 грн, в т.ч. :     борг за 2016рік  - 613,90 грн.;                               січень -  квітень 2018 - 1 252,7 грн.;           травень 2018 - 289,41 грн.;                                    червень 2018 - 289,41 грн.          </t>
    </r>
  </si>
  <si>
    <r>
      <t>Додатково: для кабінету "клініка дружня до молоді", предмети , матеріали - 50 000 грн.; оплата послуг - 81 227 грн. (</t>
    </r>
    <r>
      <rPr>
        <b/>
        <u/>
        <sz val="12"/>
        <color theme="1"/>
        <rFont val="Times New Roman"/>
        <family val="1"/>
        <charset val="204"/>
      </rPr>
      <t>61227-облаштування пандусу</t>
    </r>
    <r>
      <rPr>
        <b/>
        <sz val="12"/>
        <color theme="1"/>
        <rFont val="Times New Roman"/>
        <family val="1"/>
        <charset val="204"/>
      </rPr>
      <t xml:space="preserve"> до приймального відділення, 20000-вст. газового лічільн.)                                                              Бюджет розвитку: 360 000- мікроскоп для операційного офтальмологічного відділення, для закупівлі антирабічних вакцин (імунопрофілактика) -48 000 грн.; Інсулін - 650 000 грнн.  (</t>
    </r>
    <r>
      <rPr>
        <b/>
        <u/>
        <sz val="12"/>
        <color theme="1"/>
        <rFont val="Times New Roman"/>
        <family val="1"/>
        <charset val="204"/>
      </rPr>
      <t>260000грн.</t>
    </r>
    <r>
      <rPr>
        <b/>
        <sz val="12"/>
        <color theme="1"/>
        <rFont val="Times New Roman"/>
        <family val="1"/>
        <charset val="204"/>
      </rPr>
      <t xml:space="preserve"> - VІІІ-ХІ)</t>
    </r>
  </si>
  <si>
    <t>Лист ЦМЛ №01-10/896 від 25.07.18</t>
  </si>
  <si>
    <t>На закупівлю мед.бланків КПК 0212010 +90000грн., КПК 0212100 +42000грн.</t>
  </si>
  <si>
    <t>Лист УПСЗН №01-16/05/3500 від 27.07.18</t>
  </si>
  <si>
    <t>Компенсац.соц.послуг по КПК 0813160 116200грн. (КЕКВ 2730 -116100грн., 2240 -100грн.)</t>
  </si>
  <si>
    <t>Лист "Спорт для всіх" №164 від 23.07.18</t>
  </si>
  <si>
    <t>Перерозподіл призначень (+,-) 6000грн. В межах   КПК 1115061 (зняти з КЕКВ 3110, виділити на КЕКВ 2272)</t>
  </si>
  <si>
    <t>Лист "Спорт для всіх" №168 від 25.07.18</t>
  </si>
  <si>
    <t>На пот.ремонт будівлі спорт.зали по вул.Прилуцькій 156 -195000грн</t>
  </si>
  <si>
    <t>Лист "Спорт для всіх" №167 від 25.07.18</t>
  </si>
  <si>
    <t>Ремонт покрівлі приміщ.адм.буд.на стадіоні Спартак - 13000грн., на пот.ремонт будівлі спорт.зали по вул.Прилуцькій 156 -45000грн.</t>
  </si>
  <si>
    <t>( +-) 6 000</t>
  </si>
  <si>
    <t xml:space="preserve">Лист "Спорт для всіх" від 25.07.18.№ 169 </t>
  </si>
  <si>
    <t>на придбання трибуни з накриттям</t>
  </si>
  <si>
    <t>Лист "Спорт для всіх" від 25.07.18 № 170</t>
  </si>
  <si>
    <t>( +-) 60 000</t>
  </si>
  <si>
    <t>Додаткова потреба на захищені статті:                                        Зарплата -  25 610 270 грн.;                                                 Харчування  - 2 895 000 грн.;                                                           Енергоносії ЦПМСД - 246 500 грн.( ІІ півріччя)</t>
  </si>
  <si>
    <t>Лист упр.освіти  від 25.07.18 № 01-10/1356</t>
  </si>
  <si>
    <t>Придбання холодильників ЗОШ №10 -                15 000; ЗОШ № 15 - 15 000</t>
  </si>
  <si>
    <t>Лист дитячого зразкового ансамблютанцю від 27.07.18</t>
  </si>
  <si>
    <t xml:space="preserve">На кап.ремонт 1поверху +100000грн., </t>
  </si>
  <si>
    <t>Перерозподіл (-200000грн. з пот.рем.акт.зали, +200000грн. на кап.ремонт 1 поверху пол.буд.) та (-27945грн. з кап.рем.блоку Б, +27945грн. на пот.вид. системи опалення)</t>
  </si>
  <si>
    <t xml:space="preserve">                                                        VІІ скликання від   08.08. 2018 р. (за підсумками І півріччя)                                                      грн.</t>
  </si>
  <si>
    <t>Сума по листах, грн.</t>
  </si>
  <si>
    <t xml:space="preserve">( +-) 13 439 </t>
  </si>
  <si>
    <r>
      <rPr>
        <b/>
        <u/>
        <sz val="22"/>
        <color theme="1"/>
        <rFont val="Times New Roman"/>
        <family val="1"/>
        <charset val="204"/>
      </rPr>
      <t>9 775 000:</t>
    </r>
    <r>
      <rPr>
        <b/>
        <sz val="22"/>
        <color theme="1"/>
        <rFont val="Times New Roman"/>
        <family val="1"/>
        <charset val="204"/>
      </rPr>
      <t xml:space="preserve">      </t>
    </r>
    <r>
      <rPr>
        <sz val="22"/>
        <color theme="1"/>
        <rFont val="Times New Roman"/>
        <family val="1"/>
        <charset val="204"/>
      </rPr>
      <t xml:space="preserve">ЗП -6678500; харчування - 2850000; ен/нос-246500    </t>
    </r>
  </si>
  <si>
    <r>
      <t xml:space="preserve">Залізн.перевезення - 9 307 138,09, в т.ч.:                                            </t>
    </r>
    <r>
      <rPr>
        <sz val="22"/>
        <color theme="1"/>
        <rFont val="Times New Roman"/>
        <family val="1"/>
        <charset val="204"/>
      </rPr>
      <t xml:space="preserve">борг за 2016 рік - 7 255 080,30 грн;                    січень - квітень 2018 - 2 052 057,79 грн.    </t>
    </r>
    <r>
      <rPr>
        <b/>
        <sz val="22"/>
        <color theme="1"/>
        <rFont val="Times New Roman"/>
        <family val="1"/>
        <charset val="204"/>
      </rPr>
      <t xml:space="preserve">"Укртелеком" - 1 160 273,04 грн., в т.ч. :      </t>
    </r>
    <r>
      <rPr>
        <b/>
        <u/>
        <sz val="22"/>
        <color theme="1"/>
        <rFont val="Times New Roman"/>
        <family val="1"/>
        <charset val="204"/>
      </rPr>
      <t xml:space="preserve">борг за 2017 рік - 469 115,894 грн., ;       </t>
    </r>
    <r>
      <rPr>
        <sz val="22"/>
        <color theme="1"/>
        <rFont val="Times New Roman"/>
        <family val="1"/>
        <charset val="204"/>
      </rPr>
      <t xml:space="preserve">               січень - квітень 2018 - 153 757,96 грн.;          травень  2018 - 37 370,75 грн.                                 </t>
    </r>
    <r>
      <rPr>
        <b/>
        <sz val="22"/>
        <color theme="1"/>
        <rFont val="Times New Roman"/>
        <family val="1"/>
        <charset val="204"/>
      </rPr>
      <t xml:space="preserve">"Дистанція зв"язку" - 2 445,42 грн, в т.ч. :     </t>
    </r>
    <r>
      <rPr>
        <sz val="22"/>
        <color theme="1"/>
        <rFont val="Times New Roman"/>
        <family val="1"/>
        <charset val="204"/>
      </rPr>
      <t xml:space="preserve">борг за 2016рік  - 613,90 грн.;                               січень -  квітень 2018 - 1 252,7 грн.;           травень 2018 - 289,41 грн.;                                    червень 2018 - 289,41 грн.          </t>
    </r>
  </si>
  <si>
    <r>
      <t xml:space="preserve">469 116               </t>
    </r>
    <r>
      <rPr>
        <b/>
        <u/>
        <sz val="22"/>
        <color theme="1"/>
        <rFont val="Times New Roman"/>
        <family val="1"/>
        <charset val="204"/>
      </rPr>
      <t>за рахунок зменшення коштів  резервного фонду (+-)</t>
    </r>
  </si>
  <si>
    <r>
      <rPr>
        <sz val="22"/>
        <color theme="1"/>
        <rFont val="Times New Roman"/>
        <family val="1"/>
        <charset val="204"/>
      </rPr>
      <t xml:space="preserve">Кошти на придбання лінійного  прискорювача з комплектом обладнання </t>
    </r>
    <r>
      <rPr>
        <b/>
        <sz val="22"/>
        <color theme="1"/>
        <rFont val="Times New Roman"/>
        <family val="1"/>
        <charset val="204"/>
      </rPr>
      <t>для КЛПЗ " Чернігівський обласний онкологічний диспансер"</t>
    </r>
  </si>
  <si>
    <r>
      <t xml:space="preserve">зекономлені кошти від купівлі трактора перерозподілити на: каток до міні - трактора - 11 000; підмітальну машишу -  40 000 та  </t>
    </r>
    <r>
      <rPr>
        <b/>
        <u/>
        <sz val="22"/>
        <color theme="1"/>
        <rFont val="Times New Roman"/>
        <family val="1"/>
        <charset val="204"/>
      </rPr>
      <t xml:space="preserve"> в межах:з  КЕКВ 3110 на 2210 </t>
    </r>
  </si>
  <si>
    <t>Лист на додаткові кошти:   ДНЗ - 1 477 650 грн;  ЗОШ - 2 332 300 грн;  ДЮСШ- 336 200 грн;   Позашкільні закл. - 25 000 грн.;    Інклюз.-рес.центр - 240 500 грн.;           Реконструкція футбольного поля -                                        2 500 000грн.</t>
  </si>
  <si>
    <t>Кошти на проведення поточного ремонту з убезпечення будівлі  Шевченка 97-Е, вул. Овдіївська,198е</t>
  </si>
  <si>
    <t>Поїздка до  Греції та Сербії, участь у міжнародних творчих проектах- оплата транспортних послуг</t>
  </si>
  <si>
    <r>
      <t xml:space="preserve">Три локальних кошториси  на поточні ремонти приміщення по вул. Яворського,3:                      - І. Туалет - 23 182 грн.    </t>
    </r>
    <r>
      <rPr>
        <sz val="22"/>
        <color theme="1"/>
        <rFont val="Times New Roman"/>
        <family val="1"/>
        <charset val="204"/>
      </rPr>
      <t xml:space="preserve">                                       -ІІ. варіант ремонту із шпалерами - 171 392               -ІІІ. Варіант ремонту із штукатуркою - 190 848 грн. </t>
    </r>
  </si>
  <si>
    <t>Лист упр.освіти від 30.07.18 № 01-10/1373</t>
  </si>
  <si>
    <t>Зняти з КПКВ 1020, КЕКВ 3110 ЗОШ №10  на програму "Молодь - Ніжина" КПКВ 3131</t>
  </si>
  <si>
    <t>( +-)12 000</t>
  </si>
  <si>
    <t>Лист  КП "СЄЗ" від 31.07.18 № 1090</t>
  </si>
  <si>
    <t>капремонт житлового буд. Вул. Овдіївська,1: І варіант - 107 700грн; ІІ варіант - 62 400 грн.</t>
  </si>
  <si>
    <t xml:space="preserve">Благоустрій - 3 876 000 грн.;                   Будівництво інших об"єктов комун.власності - 635 300; капремонт буд.вул. Овдіївська, 54- 686 545; реставрація Спасо-Преображенської церкви - 200 000;  програма по землі: оформ.зем.ділянок-                                                      80 000;встан.пам"ятн.борцям за Незалежність- 1 300 000; поточний ремонт внутрікварт. доріг, робіт по відсипці, грейдеровці - 3 000 000 грн.;капремонт внутрікварт.дороги вул. Озерна,№ 18,20- Шевченка- 207 000 грн.;                                     Зміни в межах: перенести  кошти                         ( +-) 470 000  грн. з: капремонт  дороги  вул. Озерна № 19,21; реконструкція даху адмінбуд.вул.Московська,20; реконструкція нежитлов.прим.під житловул. Озерна,21; будівництво спортзалу ЗОШ №10; реконструкція ЗОШ №1; буд. ЛЕП вул. Прилуцька                                                          на: оплатуза виготовлення та корегування ПВР кап рем. вул.: Думська, Нєкрасова, Гребінки, Коцюбинського,Короленка, Незалежності,Озерна№18,20 - Шевченка      </t>
  </si>
  <si>
    <t>планувати в бюджеті  на 2019 рік</t>
  </si>
  <si>
    <t>Лист упр.культури від 31.07.18 №                     1-16/291</t>
  </si>
  <si>
    <t>Лист упр.культури від 31.07.18 №                      1-16/292</t>
  </si>
  <si>
    <t>Для музею: оновлення орнітологічної колекції - 15 000;колекція таксидермічних скульптур ссавців - 7 000; природні колекції та гербарії - 8 000 ; монтаж експозиційних вітрин - 48 000; додаткове обладнання  для експозицій - 21 500 грн.;  друк ілюстративного,довідкового стендового матеріалу,етикетажу для експозицій -3 000 грн.</t>
  </si>
  <si>
    <t xml:space="preserve">Придбання 2 сучасних  і потужних ноутбуків -25 000;  фотоапарат - 7 000 грн. </t>
  </si>
  <si>
    <t>Лист  газети "Вісті" від 31.07.18 № 30</t>
  </si>
  <si>
    <t xml:space="preserve">Перерозподілити з Програми висвітлення діяльності органів місцевого самоврядуванняКПКВ 8420 на Програму підтримки друкованого засобу КПКВ 8410 </t>
  </si>
  <si>
    <t>Лист КП "НУВКГ" від 23.06.18 № 545; Лист  КП "НУВКГ" від 302.06.18 № 632</t>
  </si>
  <si>
    <r>
      <t xml:space="preserve">265 000                </t>
    </r>
    <r>
      <rPr>
        <b/>
        <u/>
        <sz val="22"/>
        <color theme="1"/>
        <rFont val="Times New Roman"/>
        <family val="1"/>
        <charset val="204"/>
      </rPr>
      <t>за рахунок зменшення коштів резервного фонду</t>
    </r>
  </si>
  <si>
    <r>
      <t xml:space="preserve">Додатково: для кабінету "клініка дружня до молоді", </t>
    </r>
    <r>
      <rPr>
        <sz val="22"/>
        <color theme="1"/>
        <rFont val="Times New Roman"/>
        <family val="1"/>
        <charset val="204"/>
      </rPr>
      <t>предмети , матеріали - 50 000 грн.; оплата послуг - 81 227 грн.                            (</t>
    </r>
    <r>
      <rPr>
        <b/>
        <u/>
        <sz val="22"/>
        <color theme="1"/>
        <rFont val="Times New Roman"/>
        <family val="1"/>
        <charset val="204"/>
      </rPr>
      <t>61227-облаштування пандусу</t>
    </r>
    <r>
      <rPr>
        <sz val="22"/>
        <color theme="1"/>
        <rFont val="Times New Roman"/>
        <family val="1"/>
        <charset val="204"/>
      </rPr>
      <t xml:space="preserve"> до приймального відділення, 20000-вст. газового лічільн.)                                                              Бюджет розвитку: 360 000- мікроскоп для операційного офтальмологічного відділення, для закупівлі антирабічних вакцин (імунопрофілактика) -48 000 грн.; </t>
    </r>
    <r>
      <rPr>
        <b/>
        <sz val="22"/>
        <color theme="1"/>
        <rFont val="Times New Roman"/>
        <family val="1"/>
        <charset val="204"/>
      </rPr>
      <t>Інсулін - 650 000 грнн.  (</t>
    </r>
    <r>
      <rPr>
        <b/>
        <u/>
        <sz val="22"/>
        <color theme="1"/>
        <rFont val="Times New Roman"/>
        <family val="1"/>
        <charset val="204"/>
      </rPr>
      <t>260000грн.</t>
    </r>
    <r>
      <rPr>
        <b/>
        <sz val="22"/>
        <color theme="1"/>
        <rFont val="Times New Roman"/>
        <family val="1"/>
        <charset val="204"/>
      </rPr>
      <t xml:space="preserve"> - VІІІ-ІХ міс.)</t>
    </r>
  </si>
  <si>
    <t>(+-)200 000;       ( +-) 27 945</t>
  </si>
  <si>
    <t>Усне звернення депутата                      ( Голмлояко)</t>
  </si>
  <si>
    <r>
      <t xml:space="preserve">90000                   </t>
    </r>
    <r>
      <rPr>
        <b/>
        <u/>
        <sz val="22"/>
        <color theme="1"/>
        <rFont val="Times New Roman"/>
        <family val="1"/>
        <charset val="204"/>
      </rPr>
      <t>за рахунок зменшення коштів резервного  фонду</t>
    </r>
  </si>
  <si>
    <t xml:space="preserve">  благоустрій: поточне рем. дороги до ЗОШ №15, р-н"Прохлада"</t>
  </si>
  <si>
    <r>
      <t xml:space="preserve">132000              </t>
    </r>
    <r>
      <rPr>
        <b/>
        <u/>
        <sz val="22"/>
        <color theme="1"/>
        <rFont val="Times New Roman"/>
        <family val="1"/>
        <charset val="204"/>
      </rPr>
      <t>за рахунок зменшення резервного фонду</t>
    </r>
  </si>
  <si>
    <t>Лист  Департаменту фінаннсів від 03.08.18 № 07-20/267</t>
  </si>
  <si>
    <t>Субвенція з обл.бюджету на відшкодування  вартості лікарськиї засобів, для лікув. окремих захворювань за рах.відповідної субвенції з держбюджету</t>
  </si>
  <si>
    <t>3</t>
  </si>
  <si>
    <t>3-1</t>
  </si>
  <si>
    <t>3-2</t>
  </si>
  <si>
    <t>3-3</t>
  </si>
  <si>
    <t>4</t>
  </si>
  <si>
    <r>
      <rPr>
        <b/>
        <u/>
        <sz val="22"/>
        <color theme="1"/>
        <rFont val="Times New Roman"/>
        <family val="1"/>
        <charset val="204"/>
      </rPr>
      <t xml:space="preserve">195 000- </t>
    </r>
    <r>
      <rPr>
        <b/>
        <sz val="22"/>
        <color theme="1"/>
        <rFont val="Times New Roman"/>
        <family val="1"/>
        <charset val="204"/>
      </rPr>
      <t xml:space="preserve">реконстр. Спасо- Преображ. Церкви;                      </t>
    </r>
    <r>
      <rPr>
        <b/>
        <u/>
        <sz val="22"/>
        <color theme="1"/>
        <rFont val="Times New Roman"/>
        <family val="1"/>
        <charset val="204"/>
      </rPr>
      <t xml:space="preserve">100 000  </t>
    </r>
    <r>
      <rPr>
        <b/>
        <sz val="22"/>
        <color theme="1"/>
        <rFont val="Times New Roman"/>
        <family val="1"/>
        <charset val="204"/>
      </rPr>
      <t xml:space="preserve">        зарплата наглядачів;               </t>
    </r>
    <r>
      <rPr>
        <b/>
        <u/>
        <sz val="22"/>
        <color theme="1"/>
        <rFont val="Times New Roman"/>
        <family val="1"/>
        <charset val="204"/>
      </rPr>
      <t xml:space="preserve">107 902 </t>
    </r>
    <r>
      <rPr>
        <b/>
        <sz val="22"/>
        <color theme="1"/>
        <rFont val="Times New Roman"/>
        <family val="1"/>
        <charset val="204"/>
      </rPr>
      <t xml:space="preserve">     утримання аварійної бригади;                       </t>
    </r>
    <r>
      <rPr>
        <b/>
        <u/>
        <sz val="22"/>
        <color theme="1"/>
        <rFont val="Times New Roman"/>
        <family val="1"/>
        <charset val="204"/>
      </rPr>
      <t>194 000</t>
    </r>
    <r>
      <rPr>
        <b/>
        <sz val="22"/>
        <color theme="1"/>
        <rFont val="Times New Roman"/>
        <family val="1"/>
        <charset val="204"/>
      </rPr>
      <t xml:space="preserve">                 монтув. світильн.;               </t>
    </r>
    <r>
      <rPr>
        <b/>
        <u/>
        <sz val="22"/>
        <color theme="1"/>
        <rFont val="Times New Roman"/>
        <family val="1"/>
        <charset val="204"/>
      </rPr>
      <t xml:space="preserve">200 000               </t>
    </r>
    <r>
      <rPr>
        <b/>
        <sz val="22"/>
        <color theme="1"/>
        <rFont val="Times New Roman"/>
        <family val="1"/>
        <charset val="204"/>
      </rPr>
      <t>круговий рух</t>
    </r>
    <r>
      <rPr>
        <b/>
        <u/>
        <sz val="22"/>
        <color theme="1"/>
        <rFont val="Times New Roman"/>
        <family val="1"/>
        <charset val="204"/>
      </rPr>
      <t xml:space="preserve"> </t>
    </r>
  </si>
  <si>
    <t>в П.15</t>
  </si>
  <si>
    <r>
      <t xml:space="preserve">40000- УЖКГ та Б благоустрій;   13000- ремонт даху будівлі настадіоні "Спартак";       3000- пальне;           </t>
    </r>
    <r>
      <rPr>
        <b/>
        <u/>
        <sz val="22"/>
        <color theme="1"/>
        <rFont val="Times New Roman"/>
        <family val="1"/>
        <charset val="204"/>
      </rPr>
      <t xml:space="preserve">4000 -фарба      </t>
    </r>
    <r>
      <rPr>
        <b/>
        <sz val="22"/>
        <color theme="1"/>
        <rFont val="Times New Roman"/>
        <family val="1"/>
        <charset val="204"/>
      </rPr>
      <t xml:space="preserve">+60 000 </t>
    </r>
  </si>
  <si>
    <t>11 500 000 - додатково +  956 116 за рахунок зменшення резервного фонду</t>
  </si>
  <si>
    <t>придбання відеокамери - 17 500; насос високого тиску - 152 000 грн; техобл.для насосу висок.тиску - 70 000; вакумний насос - 20 000; рукав  - 5500 грн.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</si>
</sst>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u/>
      <sz val="2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>
      <alignment vertical="top"/>
    </xf>
    <xf numFmtId="0" fontId="3" fillId="0" borderId="0"/>
  </cellStyleXfs>
  <cellXfs count="78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7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3" fontId="17" fillId="2" borderId="2" xfId="0" applyNumberFormat="1" applyFont="1" applyFill="1" applyBorder="1" applyAlignment="1">
      <alignment horizontal="center" vertical="center" wrapText="1"/>
    </xf>
    <xf numFmtId="3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3" fontId="16" fillId="0" borderId="6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3" fontId="16" fillId="0" borderId="2" xfId="0" applyNumberFormat="1" applyFont="1" applyFill="1" applyBorder="1" applyAlignment="1">
      <alignment horizontal="left" vertical="center" wrapText="1"/>
    </xf>
    <xf numFmtId="0" fontId="10" fillId="0" borderId="0" xfId="0" applyFont="1"/>
    <xf numFmtId="0" fontId="10" fillId="0" borderId="0" xfId="0" applyFont="1" applyBorder="1" applyAlignment="1">
      <alignment vertical="justify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justify"/>
    </xf>
    <xf numFmtId="0" fontId="11" fillId="0" borderId="0" xfId="0" applyFont="1" applyAlignment="1">
      <alignment horizont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3">
    <cellStyle name="Звичайний_Додаток _ 3 зм_ни 4575" xfId="1"/>
    <cellStyle name="Обычный" xfId="0" builtinId="0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0"/>
  <sheetViews>
    <sheetView tabSelected="1" view="pageBreakPreview" zoomScale="40" zoomScaleSheetLayoutView="40" workbookViewId="0">
      <pane xSplit="1" ySplit="5" topLeftCell="B30" activePane="bottomRight" state="frozen"/>
      <selection pane="topRight" activeCell="B1" sqref="B1"/>
      <selection pane="bottomLeft" activeCell="A6" sqref="A6"/>
      <selection pane="bottomRight" activeCell="C33" sqref="C33"/>
    </sheetView>
  </sheetViews>
  <sheetFormatPr defaultColWidth="8.85546875" defaultRowHeight="15.75"/>
  <cols>
    <col min="1" max="1" width="6.7109375" style="7" customWidth="1"/>
    <col min="2" max="2" width="28.42578125" style="1" customWidth="1"/>
    <col min="3" max="3" width="93.7109375" style="1" customWidth="1"/>
    <col min="4" max="4" width="24.5703125" style="1" customWidth="1"/>
    <col min="5" max="5" width="29.140625" style="1" customWidth="1"/>
    <col min="6" max="6" width="22.28515625" style="1" hidden="1" customWidth="1"/>
    <col min="7" max="7" width="23.42578125" style="1" hidden="1" customWidth="1"/>
    <col min="8" max="8" width="22.5703125" style="1" hidden="1" customWidth="1"/>
    <col min="9" max="9" width="28" style="1" customWidth="1"/>
    <col min="10" max="10" width="27" style="1" customWidth="1"/>
    <col min="11" max="16384" width="8.85546875" style="1"/>
  </cols>
  <sheetData>
    <row r="1" spans="1:10" ht="24" customHeight="1">
      <c r="A1" s="58" t="s">
        <v>71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ht="24" customHeight="1">
      <c r="A2" s="58" t="s">
        <v>121</v>
      </c>
      <c r="B2" s="58"/>
      <c r="C2" s="58"/>
      <c r="D2" s="58"/>
      <c r="E2" s="58"/>
      <c r="F2" s="58"/>
      <c r="G2" s="58"/>
      <c r="H2" s="58"/>
      <c r="I2" s="58"/>
      <c r="J2" s="58"/>
    </row>
    <row r="3" spans="1:10" s="6" customFormat="1" ht="209.25" customHeight="1">
      <c r="A3" s="5" t="s">
        <v>0</v>
      </c>
      <c r="B3" s="8" t="s">
        <v>7</v>
      </c>
      <c r="C3" s="8" t="s">
        <v>5</v>
      </c>
      <c r="D3" s="8" t="s">
        <v>122</v>
      </c>
      <c r="E3" s="14" t="s">
        <v>8</v>
      </c>
      <c r="F3" s="36" t="s">
        <v>16</v>
      </c>
      <c r="G3" s="37" t="s">
        <v>2</v>
      </c>
      <c r="H3" s="37" t="s">
        <v>3</v>
      </c>
      <c r="I3" s="37" t="s">
        <v>9</v>
      </c>
      <c r="J3" s="37" t="s">
        <v>4</v>
      </c>
    </row>
    <row r="4" spans="1:10" ht="16.5" customHeight="1">
      <c r="A4" s="2">
        <v>1</v>
      </c>
      <c r="B4" s="2">
        <v>2</v>
      </c>
      <c r="C4" s="2">
        <v>3</v>
      </c>
      <c r="D4" s="2">
        <v>4</v>
      </c>
      <c r="E4" s="2">
        <v>5</v>
      </c>
      <c r="F4" s="3">
        <v>6</v>
      </c>
      <c r="G4" s="4">
        <v>7</v>
      </c>
      <c r="H4" s="4">
        <v>8</v>
      </c>
      <c r="I4" s="4">
        <v>9</v>
      </c>
      <c r="J4" s="4">
        <v>10</v>
      </c>
    </row>
    <row r="5" spans="1:10" ht="26.25" customHeight="1">
      <c r="A5" s="59" t="s">
        <v>6</v>
      </c>
      <c r="B5" s="60"/>
      <c r="C5" s="60"/>
      <c r="D5" s="60"/>
      <c r="E5" s="60"/>
      <c r="F5" s="60"/>
      <c r="G5" s="60"/>
      <c r="H5" s="60"/>
      <c r="I5" s="60"/>
      <c r="J5" s="61"/>
    </row>
    <row r="6" spans="1:10" s="6" customFormat="1" ht="129.75" customHeight="1">
      <c r="A6" s="8">
        <v>1</v>
      </c>
      <c r="B6" s="15" t="s">
        <v>83</v>
      </c>
      <c r="C6" s="38" t="s">
        <v>41</v>
      </c>
      <c r="D6" s="39">
        <v>20000</v>
      </c>
      <c r="E6" s="39">
        <v>20000</v>
      </c>
      <c r="F6" s="40"/>
      <c r="G6" s="40"/>
      <c r="H6" s="40"/>
      <c r="I6" s="39">
        <v>20000</v>
      </c>
      <c r="J6" s="41"/>
    </row>
    <row r="7" spans="1:10" s="6" customFormat="1" ht="113.25" customHeight="1">
      <c r="A7" s="8">
        <v>2</v>
      </c>
      <c r="B7" s="15" t="s">
        <v>51</v>
      </c>
      <c r="C7" s="38" t="s">
        <v>52</v>
      </c>
      <c r="D7" s="39">
        <v>-1015000</v>
      </c>
      <c r="E7" s="39">
        <f>D7</f>
        <v>-1015000</v>
      </c>
      <c r="F7" s="40"/>
      <c r="G7" s="40"/>
      <c r="H7" s="40"/>
      <c r="I7" s="39">
        <v>-1015000</v>
      </c>
      <c r="J7" s="41"/>
    </row>
    <row r="8" spans="1:10" s="6" customFormat="1" ht="113.25" customHeight="1">
      <c r="A8" s="8">
        <v>3</v>
      </c>
      <c r="B8" s="15" t="s">
        <v>84</v>
      </c>
      <c r="C8" s="38" t="s">
        <v>85</v>
      </c>
      <c r="D8" s="39">
        <v>60000</v>
      </c>
      <c r="E8" s="39">
        <v>60000</v>
      </c>
      <c r="F8" s="40"/>
      <c r="G8" s="40"/>
      <c r="H8" s="40"/>
      <c r="I8" s="39">
        <v>60000</v>
      </c>
      <c r="J8" s="41"/>
    </row>
    <row r="9" spans="1:10" s="6" customFormat="1" ht="113.25" customHeight="1">
      <c r="A9" s="8">
        <v>4</v>
      </c>
      <c r="B9" s="15" t="s">
        <v>154</v>
      </c>
      <c r="C9" s="38" t="s">
        <v>155</v>
      </c>
      <c r="D9" s="39">
        <v>25000</v>
      </c>
      <c r="E9" s="39">
        <v>25000</v>
      </c>
      <c r="F9" s="40"/>
      <c r="G9" s="40"/>
      <c r="H9" s="40"/>
      <c r="I9" s="39">
        <v>25000</v>
      </c>
      <c r="J9" s="41"/>
    </row>
    <row r="10" spans="1:10" ht="28.5" customHeight="1">
      <c r="A10" s="57" t="s">
        <v>10</v>
      </c>
      <c r="B10" s="57"/>
      <c r="C10" s="57"/>
      <c r="D10" s="57"/>
      <c r="E10" s="57"/>
      <c r="F10" s="57"/>
      <c r="G10" s="57"/>
      <c r="H10" s="57"/>
      <c r="I10" s="57"/>
      <c r="J10" s="57"/>
    </row>
    <row r="11" spans="1:10" s="12" customFormat="1" ht="169.5" customHeight="1">
      <c r="A11" s="10">
        <v>1</v>
      </c>
      <c r="B11" s="62" t="s">
        <v>115</v>
      </c>
      <c r="C11" s="63"/>
      <c r="D11" s="42">
        <v>28751770</v>
      </c>
      <c r="E11" s="42" t="s">
        <v>124</v>
      </c>
      <c r="F11" s="43" t="s">
        <v>34</v>
      </c>
      <c r="G11" s="43"/>
      <c r="H11" s="43"/>
      <c r="I11" s="42" t="str">
        <f>E11</f>
        <v xml:space="preserve">9 775 000:      ЗП -6678500; харчування - 2850000; ен/нос-246500    </v>
      </c>
      <c r="J11" s="43"/>
    </row>
    <row r="12" spans="1:10" s="12" customFormat="1" ht="116.25" customHeight="1">
      <c r="A12" s="10">
        <v>2</v>
      </c>
      <c r="B12" s="10" t="s">
        <v>11</v>
      </c>
      <c r="C12" s="43" t="s">
        <v>12</v>
      </c>
      <c r="D12" s="42">
        <v>3685400</v>
      </c>
      <c r="E12" s="42">
        <v>220000</v>
      </c>
      <c r="F12" s="43"/>
      <c r="G12" s="43"/>
      <c r="H12" s="43"/>
      <c r="I12" s="42">
        <f>E12</f>
        <v>220000</v>
      </c>
      <c r="J12" s="43"/>
    </row>
    <row r="13" spans="1:10" s="12" customFormat="1" ht="170.25" customHeight="1">
      <c r="A13" s="17" t="s">
        <v>156</v>
      </c>
      <c r="B13" s="10" t="s">
        <v>46</v>
      </c>
      <c r="C13" s="43" t="s">
        <v>129</v>
      </c>
      <c r="D13" s="42">
        <v>6911650</v>
      </c>
      <c r="E13" s="43"/>
      <c r="F13" s="43"/>
      <c r="G13" s="43"/>
      <c r="H13" s="43"/>
      <c r="I13" s="43"/>
      <c r="J13" s="43"/>
    </row>
    <row r="14" spans="1:10" s="12" customFormat="1" ht="72" customHeight="1">
      <c r="A14" s="18" t="s">
        <v>157</v>
      </c>
      <c r="B14" s="10" t="s">
        <v>17</v>
      </c>
      <c r="C14" s="43" t="s">
        <v>27</v>
      </c>
      <c r="D14" s="44"/>
      <c r="E14" s="43"/>
      <c r="F14" s="43"/>
      <c r="G14" s="43"/>
      <c r="H14" s="43"/>
      <c r="I14" s="43"/>
      <c r="J14" s="43"/>
    </row>
    <row r="15" spans="1:10" s="12" customFormat="1" ht="82.5" customHeight="1">
      <c r="A15" s="16" t="s">
        <v>158</v>
      </c>
      <c r="B15" s="10" t="s">
        <v>56</v>
      </c>
      <c r="C15" s="43" t="s">
        <v>130</v>
      </c>
      <c r="D15" s="44">
        <v>30000</v>
      </c>
      <c r="E15" s="42">
        <v>30000</v>
      </c>
      <c r="F15" s="43"/>
      <c r="G15" s="43"/>
      <c r="H15" s="43"/>
      <c r="I15" s="42">
        <f>E15</f>
        <v>30000</v>
      </c>
      <c r="J15" s="43"/>
    </row>
    <row r="16" spans="1:10" s="12" customFormat="1" ht="75" customHeight="1">
      <c r="A16" s="16" t="s">
        <v>159</v>
      </c>
      <c r="B16" s="10" t="s">
        <v>116</v>
      </c>
      <c r="C16" s="43" t="s">
        <v>117</v>
      </c>
      <c r="D16" s="44">
        <v>30000</v>
      </c>
      <c r="E16" s="42"/>
      <c r="F16" s="43"/>
      <c r="G16" s="43"/>
      <c r="H16" s="43"/>
      <c r="I16" s="43"/>
      <c r="J16" s="43"/>
    </row>
    <row r="17" spans="1:10" s="12" customFormat="1" ht="75" customHeight="1">
      <c r="A17" s="16" t="s">
        <v>160</v>
      </c>
      <c r="B17" s="10" t="s">
        <v>60</v>
      </c>
      <c r="C17" s="43" t="s">
        <v>54</v>
      </c>
      <c r="D17" s="44">
        <v>11000</v>
      </c>
      <c r="E17" s="43"/>
      <c r="F17" s="43"/>
      <c r="G17" s="43"/>
      <c r="H17" s="43"/>
      <c r="I17" s="43"/>
      <c r="J17" s="43"/>
    </row>
    <row r="18" spans="1:10" s="12" customFormat="1" ht="75.75" customHeight="1">
      <c r="A18" s="10">
        <v>5</v>
      </c>
      <c r="B18" s="10" t="s">
        <v>13</v>
      </c>
      <c r="C18" s="43" t="s">
        <v>14</v>
      </c>
      <c r="D18" s="42">
        <v>275000</v>
      </c>
      <c r="E18" s="43"/>
      <c r="F18" s="43"/>
      <c r="G18" s="43"/>
      <c r="H18" s="43"/>
      <c r="I18" s="43"/>
      <c r="J18" s="43"/>
    </row>
    <row r="19" spans="1:10" s="12" customFormat="1" ht="99" customHeight="1">
      <c r="A19" s="10">
        <v>6</v>
      </c>
      <c r="B19" s="10" t="s">
        <v>19</v>
      </c>
      <c r="C19" s="43" t="s">
        <v>20</v>
      </c>
      <c r="D19" s="42" t="s">
        <v>123</v>
      </c>
      <c r="E19" s="42" t="str">
        <f>D19</f>
        <v xml:space="preserve">( +-) 13 439 </v>
      </c>
      <c r="F19" s="43"/>
      <c r="G19" s="43"/>
      <c r="H19" s="43"/>
      <c r="I19" s="42" t="str">
        <f>E19</f>
        <v xml:space="preserve">( +-) 13 439 </v>
      </c>
      <c r="J19" s="43"/>
    </row>
    <row r="20" spans="1:10" s="12" customFormat="1" ht="112.5" customHeight="1">
      <c r="A20" s="10">
        <v>7</v>
      </c>
      <c r="B20" s="10" t="s">
        <v>22</v>
      </c>
      <c r="C20" s="43" t="s">
        <v>25</v>
      </c>
      <c r="D20" s="42">
        <f>17000+225000</f>
        <v>242000</v>
      </c>
      <c r="E20" s="43"/>
      <c r="F20" s="43"/>
      <c r="G20" s="43"/>
      <c r="H20" s="43"/>
      <c r="I20" s="43"/>
      <c r="J20" s="43"/>
    </row>
    <row r="21" spans="1:10" s="12" customFormat="1" ht="99" customHeight="1">
      <c r="A21" s="10">
        <v>8</v>
      </c>
      <c r="B21" s="10" t="s">
        <v>32</v>
      </c>
      <c r="C21" s="43" t="s">
        <v>33</v>
      </c>
      <c r="D21" s="42">
        <v>80000</v>
      </c>
      <c r="E21" s="43"/>
      <c r="F21" s="43"/>
      <c r="G21" s="43"/>
      <c r="H21" s="43"/>
      <c r="I21" s="43"/>
      <c r="J21" s="43"/>
    </row>
    <row r="22" spans="1:10" s="12" customFormat="1" ht="132" customHeight="1">
      <c r="A22" s="10">
        <v>9</v>
      </c>
      <c r="B22" s="10" t="s">
        <v>15</v>
      </c>
      <c r="C22" s="43" t="s">
        <v>26</v>
      </c>
      <c r="D22" s="42">
        <v>406100</v>
      </c>
      <c r="E22" s="43"/>
      <c r="F22" s="43"/>
      <c r="G22" s="43"/>
      <c r="H22" s="43"/>
      <c r="I22" s="43"/>
      <c r="J22" s="43"/>
    </row>
    <row r="23" spans="1:10" s="12" customFormat="1" ht="99" customHeight="1">
      <c r="A23" s="10">
        <v>10</v>
      </c>
      <c r="B23" s="10" t="s">
        <v>37</v>
      </c>
      <c r="C23" s="43" t="s">
        <v>38</v>
      </c>
      <c r="D23" s="42">
        <v>50650</v>
      </c>
      <c r="E23" s="43"/>
      <c r="F23" s="43"/>
      <c r="G23" s="43"/>
      <c r="H23" s="43"/>
      <c r="I23" s="43"/>
      <c r="J23" s="43"/>
    </row>
    <row r="24" spans="1:10" s="12" customFormat="1" ht="105" customHeight="1">
      <c r="A24" s="10">
        <v>11</v>
      </c>
      <c r="B24" s="10" t="s">
        <v>39</v>
      </c>
      <c r="C24" s="43" t="s">
        <v>40</v>
      </c>
      <c r="D24" s="42">
        <v>50452</v>
      </c>
      <c r="E24" s="43"/>
      <c r="F24" s="43"/>
      <c r="G24" s="43"/>
      <c r="H24" s="43"/>
      <c r="I24" s="43"/>
      <c r="J24" s="43"/>
    </row>
    <row r="25" spans="1:10" s="12" customFormat="1" ht="249" customHeight="1">
      <c r="A25" s="10">
        <v>12</v>
      </c>
      <c r="B25" s="10" t="s">
        <v>18</v>
      </c>
      <c r="C25" s="43" t="s">
        <v>125</v>
      </c>
      <c r="D25" s="42">
        <f>9307138.09+1160273.04+2445.42</f>
        <v>10469856.549999999</v>
      </c>
      <c r="E25" s="42" t="s">
        <v>126</v>
      </c>
      <c r="F25" s="43"/>
      <c r="G25" s="43"/>
      <c r="H25" s="43"/>
      <c r="I25" s="42" t="s">
        <v>126</v>
      </c>
      <c r="J25" s="43"/>
    </row>
    <row r="26" spans="1:10" s="12" customFormat="1" ht="160.5" customHeight="1">
      <c r="A26" s="10">
        <v>13</v>
      </c>
      <c r="B26" s="10" t="s">
        <v>23</v>
      </c>
      <c r="C26" s="43" t="s">
        <v>47</v>
      </c>
      <c r="D26" s="42">
        <v>13871</v>
      </c>
      <c r="E26" s="42">
        <v>13871</v>
      </c>
      <c r="F26" s="43"/>
      <c r="G26" s="43"/>
      <c r="H26" s="43"/>
      <c r="I26" s="42">
        <f>E26</f>
        <v>13871</v>
      </c>
      <c r="J26" s="43"/>
    </row>
    <row r="27" spans="1:10" ht="115.5" customHeight="1">
      <c r="A27" s="10">
        <v>14</v>
      </c>
      <c r="B27" s="10" t="s">
        <v>24</v>
      </c>
      <c r="C27" s="43" t="s">
        <v>28</v>
      </c>
      <c r="D27" s="42"/>
      <c r="E27" s="42">
        <v>200000</v>
      </c>
      <c r="F27" s="43"/>
      <c r="G27" s="43"/>
      <c r="H27" s="43"/>
      <c r="I27" s="42">
        <f>E27</f>
        <v>200000</v>
      </c>
      <c r="J27" s="42"/>
    </row>
    <row r="28" spans="1:10" ht="308.25" customHeight="1">
      <c r="A28" s="55">
        <v>15</v>
      </c>
      <c r="B28" s="55" t="s">
        <v>66</v>
      </c>
      <c r="C28" s="51" t="s">
        <v>138</v>
      </c>
      <c r="D28" s="53">
        <v>16314800</v>
      </c>
      <c r="E28" s="53">
        <v>796902</v>
      </c>
      <c r="F28" s="49"/>
      <c r="G28" s="49"/>
      <c r="H28" s="49"/>
      <c r="I28" s="51" t="s">
        <v>161</v>
      </c>
      <c r="J28" s="53"/>
    </row>
    <row r="29" spans="1:10" ht="324.75" customHeight="1">
      <c r="A29" s="56"/>
      <c r="B29" s="56"/>
      <c r="C29" s="52"/>
      <c r="D29" s="54"/>
      <c r="E29" s="54"/>
      <c r="F29" s="50"/>
      <c r="G29" s="50"/>
      <c r="H29" s="50"/>
      <c r="I29" s="52"/>
      <c r="J29" s="54"/>
    </row>
    <row r="30" spans="1:10" ht="75.75" customHeight="1">
      <c r="A30" s="10">
        <v>16</v>
      </c>
      <c r="B30" s="10" t="s">
        <v>29</v>
      </c>
      <c r="C30" s="43" t="s">
        <v>88</v>
      </c>
      <c r="D30" s="42">
        <v>543300</v>
      </c>
      <c r="E30" s="43" t="s">
        <v>86</v>
      </c>
      <c r="F30" s="45"/>
      <c r="G30" s="45"/>
      <c r="H30" s="45"/>
      <c r="I30" s="43" t="s">
        <v>162</v>
      </c>
      <c r="J30" s="42"/>
    </row>
    <row r="31" spans="1:10" ht="92.25" customHeight="1">
      <c r="A31" s="10">
        <v>17</v>
      </c>
      <c r="B31" s="10" t="s">
        <v>48</v>
      </c>
      <c r="C31" s="43" t="s">
        <v>63</v>
      </c>
      <c r="D31" s="42">
        <v>7228</v>
      </c>
      <c r="E31" s="43" t="s">
        <v>64</v>
      </c>
      <c r="F31" s="45"/>
      <c r="G31" s="45"/>
      <c r="H31" s="45"/>
      <c r="I31" s="43" t="str">
        <f>E31</f>
        <v>в межах Програми</v>
      </c>
      <c r="J31" s="42"/>
    </row>
    <row r="32" spans="1:10" ht="92.25" customHeight="1">
      <c r="A32" s="10">
        <v>18</v>
      </c>
      <c r="B32" s="10" t="s">
        <v>49</v>
      </c>
      <c r="C32" s="43" t="s">
        <v>61</v>
      </c>
      <c r="D32" s="42">
        <v>3960</v>
      </c>
      <c r="E32" s="43" t="str">
        <f>E31</f>
        <v>в межах Програми</v>
      </c>
      <c r="F32" s="45"/>
      <c r="G32" s="45"/>
      <c r="H32" s="45"/>
      <c r="I32" s="43" t="str">
        <f>E32</f>
        <v>в межах Програми</v>
      </c>
      <c r="J32" s="42"/>
    </row>
    <row r="33" spans="1:10" ht="189.75" customHeight="1">
      <c r="A33" s="10">
        <v>19</v>
      </c>
      <c r="B33" s="10" t="s">
        <v>146</v>
      </c>
      <c r="C33" s="43" t="s">
        <v>165</v>
      </c>
      <c r="D33" s="42">
        <v>265000</v>
      </c>
      <c r="E33" s="43" t="s">
        <v>147</v>
      </c>
      <c r="F33" s="45"/>
      <c r="G33" s="45"/>
      <c r="H33" s="45"/>
      <c r="I33" s="43" t="s">
        <v>147</v>
      </c>
      <c r="J33" s="42"/>
    </row>
    <row r="34" spans="1:10" ht="92.25" customHeight="1">
      <c r="A34" s="10">
        <v>20</v>
      </c>
      <c r="B34" s="10" t="s">
        <v>78</v>
      </c>
      <c r="C34" s="43" t="s">
        <v>79</v>
      </c>
      <c r="D34" s="42">
        <v>62000</v>
      </c>
      <c r="E34" s="43"/>
      <c r="F34" s="45"/>
      <c r="G34" s="45"/>
      <c r="H34" s="45"/>
      <c r="I34" s="43"/>
      <c r="J34" s="42"/>
    </row>
    <row r="35" spans="1:10" ht="117.75" customHeight="1">
      <c r="A35" s="10">
        <v>21</v>
      </c>
      <c r="B35" s="10" t="s">
        <v>30</v>
      </c>
      <c r="C35" s="43" t="s">
        <v>31</v>
      </c>
      <c r="D35" s="42">
        <v>437355</v>
      </c>
      <c r="E35" s="43" t="s">
        <v>34</v>
      </c>
      <c r="F35" s="45"/>
      <c r="G35" s="45"/>
      <c r="H35" s="45"/>
      <c r="I35" s="43"/>
      <c r="J35" s="42"/>
    </row>
    <row r="36" spans="1:10" ht="284.25" customHeight="1">
      <c r="A36" s="10">
        <v>22</v>
      </c>
      <c r="B36" s="10" t="s">
        <v>35</v>
      </c>
      <c r="C36" s="43" t="s">
        <v>148</v>
      </c>
      <c r="D36" s="42">
        <v>1189227</v>
      </c>
      <c r="E36" s="42">
        <f>260000+61227</f>
        <v>321227</v>
      </c>
      <c r="F36" s="45"/>
      <c r="G36" s="45"/>
      <c r="H36" s="45"/>
      <c r="I36" s="42">
        <f>E36</f>
        <v>321227</v>
      </c>
      <c r="J36" s="42"/>
    </row>
    <row r="37" spans="1:10" ht="87.75" customHeight="1">
      <c r="A37" s="10">
        <v>23</v>
      </c>
      <c r="B37" s="10" t="s">
        <v>36</v>
      </c>
      <c r="C37" s="43" t="s">
        <v>65</v>
      </c>
      <c r="D37" s="42">
        <f>28000+127000</f>
        <v>155000</v>
      </c>
      <c r="E37" s="42">
        <f>28000+65000</f>
        <v>93000</v>
      </c>
      <c r="F37" s="45"/>
      <c r="G37" s="45"/>
      <c r="H37" s="45"/>
      <c r="I37" s="42">
        <f>E37</f>
        <v>93000</v>
      </c>
      <c r="J37" s="42"/>
    </row>
    <row r="38" spans="1:10" ht="111.75" customHeight="1">
      <c r="A38" s="10">
        <v>24</v>
      </c>
      <c r="B38" s="10" t="s">
        <v>45</v>
      </c>
      <c r="C38" s="43" t="s">
        <v>127</v>
      </c>
      <c r="D38" s="42"/>
      <c r="E38" s="42">
        <v>50000</v>
      </c>
      <c r="F38" s="45"/>
      <c r="G38" s="45"/>
      <c r="H38" s="45"/>
      <c r="I38" s="42">
        <f>E38</f>
        <v>50000</v>
      </c>
      <c r="J38" s="42"/>
    </row>
    <row r="39" spans="1:10" ht="152.25" customHeight="1">
      <c r="A39" s="10">
        <v>25</v>
      </c>
      <c r="B39" s="10" t="s">
        <v>42</v>
      </c>
      <c r="C39" s="43" t="s">
        <v>132</v>
      </c>
      <c r="D39" s="42">
        <v>190848</v>
      </c>
      <c r="E39" s="43"/>
      <c r="F39" s="45"/>
      <c r="G39" s="45"/>
      <c r="H39" s="45"/>
      <c r="I39" s="43"/>
      <c r="J39" s="42"/>
    </row>
    <row r="40" spans="1:10" ht="72.75" customHeight="1">
      <c r="A40" s="10">
        <v>26</v>
      </c>
      <c r="B40" s="10" t="s">
        <v>44</v>
      </c>
      <c r="C40" s="43" t="s">
        <v>43</v>
      </c>
      <c r="D40" s="42">
        <v>200000</v>
      </c>
      <c r="E40" s="43"/>
      <c r="F40" s="45"/>
      <c r="G40" s="45"/>
      <c r="H40" s="45"/>
      <c r="I40" s="43"/>
      <c r="J40" s="42"/>
    </row>
    <row r="41" spans="1:10" ht="93.75" customHeight="1">
      <c r="A41" s="10">
        <v>27</v>
      </c>
      <c r="B41" s="10" t="s">
        <v>67</v>
      </c>
      <c r="C41" s="42" t="s">
        <v>68</v>
      </c>
      <c r="D41" s="42">
        <v>195000</v>
      </c>
      <c r="E41" s="43"/>
      <c r="F41" s="45"/>
      <c r="G41" s="45"/>
      <c r="H41" s="45"/>
      <c r="I41" s="43"/>
      <c r="J41" s="42"/>
    </row>
    <row r="42" spans="1:10" ht="92.25" customHeight="1">
      <c r="A42" s="10">
        <v>28</v>
      </c>
      <c r="B42" s="10" t="s">
        <v>69</v>
      </c>
      <c r="C42" s="42" t="s">
        <v>70</v>
      </c>
      <c r="D42" s="42">
        <v>100000</v>
      </c>
      <c r="E42" s="43"/>
      <c r="F42" s="45"/>
      <c r="G42" s="45"/>
      <c r="H42" s="45"/>
      <c r="I42" s="43"/>
      <c r="J42" s="42"/>
    </row>
    <row r="43" spans="1:10" ht="80.25" customHeight="1">
      <c r="A43" s="10">
        <v>29</v>
      </c>
      <c r="B43" s="10" t="s">
        <v>73</v>
      </c>
      <c r="C43" s="42" t="s">
        <v>74</v>
      </c>
      <c r="D43" s="42">
        <v>30200</v>
      </c>
      <c r="E43" s="43"/>
      <c r="F43" s="45"/>
      <c r="G43" s="45"/>
      <c r="H43" s="45"/>
      <c r="I43" s="43"/>
      <c r="J43" s="42"/>
    </row>
    <row r="44" spans="1:10" ht="175.5" customHeight="1">
      <c r="A44" s="10">
        <v>30</v>
      </c>
      <c r="B44" s="10" t="s">
        <v>75</v>
      </c>
      <c r="C44" s="42" t="s">
        <v>76</v>
      </c>
      <c r="D44" s="42">
        <v>75318</v>
      </c>
      <c r="E44" s="43"/>
      <c r="F44" s="45"/>
      <c r="G44" s="45"/>
      <c r="H44" s="45"/>
      <c r="I44" s="43"/>
      <c r="J44" s="42"/>
    </row>
    <row r="45" spans="1:10" ht="134.25" customHeight="1">
      <c r="A45" s="10">
        <v>31</v>
      </c>
      <c r="B45" s="10" t="s">
        <v>80</v>
      </c>
      <c r="C45" s="42" t="s">
        <v>81</v>
      </c>
      <c r="D45" s="42">
        <v>495397</v>
      </c>
      <c r="E45" s="43"/>
      <c r="F45" s="45"/>
      <c r="G45" s="45"/>
      <c r="H45" s="45"/>
      <c r="I45" s="43"/>
      <c r="J45" s="42"/>
    </row>
    <row r="46" spans="1:10" ht="144.75" customHeight="1">
      <c r="A46" s="10">
        <v>32</v>
      </c>
      <c r="B46" s="10" t="s">
        <v>89</v>
      </c>
      <c r="C46" s="42" t="s">
        <v>90</v>
      </c>
      <c r="D46" s="42">
        <v>240000</v>
      </c>
      <c r="E46" s="43"/>
      <c r="F46" s="45"/>
      <c r="G46" s="45"/>
      <c r="H46" s="45"/>
      <c r="I46" s="43"/>
      <c r="J46" s="42"/>
    </row>
    <row r="47" spans="1:10" ht="54.75" customHeight="1">
      <c r="A47" s="55">
        <v>33</v>
      </c>
      <c r="B47" s="55" t="s">
        <v>96</v>
      </c>
      <c r="C47" s="46" t="s">
        <v>119</v>
      </c>
      <c r="D47" s="42">
        <v>100000</v>
      </c>
      <c r="E47" s="47"/>
      <c r="F47" s="45"/>
      <c r="G47" s="45"/>
      <c r="H47" s="45"/>
      <c r="I47" s="43"/>
      <c r="J47" s="42"/>
    </row>
    <row r="48" spans="1:10" ht="125.25" customHeight="1">
      <c r="A48" s="56"/>
      <c r="B48" s="56"/>
      <c r="C48" s="46" t="s">
        <v>120</v>
      </c>
      <c r="D48" s="42" t="str">
        <f>E48</f>
        <v>(+-)200 000;       ( +-) 27 945</v>
      </c>
      <c r="E48" s="43" t="s">
        <v>149</v>
      </c>
      <c r="F48" s="45"/>
      <c r="G48" s="45"/>
      <c r="H48" s="45"/>
      <c r="I48" s="43" t="str">
        <f>E48</f>
        <v>(+-)200 000;       ( +-) 27 945</v>
      </c>
      <c r="J48" s="42"/>
    </row>
    <row r="49" spans="1:10" ht="160.5" customHeight="1">
      <c r="A49" s="10">
        <v>34</v>
      </c>
      <c r="B49" s="10" t="s">
        <v>100</v>
      </c>
      <c r="C49" s="46" t="s">
        <v>101</v>
      </c>
      <c r="D49" s="42">
        <f>90000+42000</f>
        <v>132000</v>
      </c>
      <c r="E49" s="42"/>
      <c r="F49" s="45"/>
      <c r="G49" s="45"/>
      <c r="H49" s="45"/>
      <c r="I49" s="42" t="s">
        <v>153</v>
      </c>
      <c r="J49" s="42"/>
    </row>
    <row r="50" spans="1:10" ht="83.25" customHeight="1">
      <c r="A50" s="10">
        <v>35</v>
      </c>
      <c r="B50" s="10" t="s">
        <v>102</v>
      </c>
      <c r="C50" s="46" t="s">
        <v>103</v>
      </c>
      <c r="D50" s="42">
        <v>116200</v>
      </c>
      <c r="E50" s="43"/>
      <c r="F50" s="45"/>
      <c r="G50" s="45"/>
      <c r="H50" s="45"/>
      <c r="I50" s="43"/>
      <c r="J50" s="42"/>
    </row>
    <row r="51" spans="1:10" ht="96.75" customHeight="1">
      <c r="A51" s="10">
        <v>36</v>
      </c>
      <c r="B51" s="10" t="s">
        <v>104</v>
      </c>
      <c r="C51" s="42" t="s">
        <v>105</v>
      </c>
      <c r="D51" s="42" t="s">
        <v>110</v>
      </c>
      <c r="E51" s="42" t="str">
        <f>D51</f>
        <v>( +-) 6 000</v>
      </c>
      <c r="F51" s="45"/>
      <c r="G51" s="45"/>
      <c r="H51" s="45"/>
      <c r="I51" s="42" t="str">
        <f>E51</f>
        <v>( +-) 6 000</v>
      </c>
      <c r="J51" s="42"/>
    </row>
    <row r="52" spans="1:10" ht="71.25" customHeight="1">
      <c r="A52" s="10">
        <v>37</v>
      </c>
      <c r="B52" s="10" t="s">
        <v>106</v>
      </c>
      <c r="C52" s="42" t="s">
        <v>107</v>
      </c>
      <c r="D52" s="42">
        <v>195000</v>
      </c>
      <c r="E52" s="43"/>
      <c r="F52" s="45"/>
      <c r="G52" s="45"/>
      <c r="H52" s="45"/>
      <c r="I52" s="43"/>
      <c r="J52" s="42"/>
    </row>
    <row r="53" spans="1:10" ht="292.5" customHeight="1">
      <c r="A53" s="10">
        <v>38</v>
      </c>
      <c r="B53" s="10" t="s">
        <v>108</v>
      </c>
      <c r="C53" s="42" t="s">
        <v>109</v>
      </c>
      <c r="D53" s="42">
        <f>13000+45000</f>
        <v>58000</v>
      </c>
      <c r="E53" s="43"/>
      <c r="F53" s="45"/>
      <c r="G53" s="45"/>
      <c r="H53" s="45"/>
      <c r="I53" s="43" t="s">
        <v>163</v>
      </c>
      <c r="J53" s="42"/>
    </row>
    <row r="54" spans="1:10" ht="77.25" customHeight="1">
      <c r="A54" s="10">
        <v>39</v>
      </c>
      <c r="B54" s="10" t="s">
        <v>111</v>
      </c>
      <c r="C54" s="42" t="s">
        <v>112</v>
      </c>
      <c r="D54" s="42">
        <v>35000</v>
      </c>
      <c r="E54" s="43"/>
      <c r="F54" s="45"/>
      <c r="G54" s="45"/>
      <c r="H54" s="45"/>
      <c r="I54" s="43"/>
      <c r="J54" s="42"/>
    </row>
    <row r="55" spans="1:10" ht="119.25" customHeight="1">
      <c r="A55" s="10">
        <v>40</v>
      </c>
      <c r="B55" s="10" t="s">
        <v>113</v>
      </c>
      <c r="C55" s="42" t="s">
        <v>128</v>
      </c>
      <c r="D55" s="42" t="s">
        <v>114</v>
      </c>
      <c r="E55" s="42" t="str">
        <f>D55</f>
        <v>( +-) 60 000</v>
      </c>
      <c r="F55" s="45"/>
      <c r="G55" s="45"/>
      <c r="H55" s="45"/>
      <c r="I55" s="42">
        <v>-60000</v>
      </c>
      <c r="J55" s="42"/>
    </row>
    <row r="56" spans="1:10" ht="102.75" customHeight="1">
      <c r="A56" s="10">
        <v>41</v>
      </c>
      <c r="B56" s="10" t="s">
        <v>118</v>
      </c>
      <c r="C56" s="42" t="s">
        <v>131</v>
      </c>
      <c r="D56" s="42">
        <v>150000</v>
      </c>
      <c r="E56" s="43"/>
      <c r="F56" s="45"/>
      <c r="G56" s="45"/>
      <c r="H56" s="45"/>
      <c r="I56" s="43"/>
      <c r="J56" s="42"/>
    </row>
    <row r="57" spans="1:10" ht="102.75" customHeight="1">
      <c r="A57" s="10">
        <v>42</v>
      </c>
      <c r="B57" s="10" t="s">
        <v>133</v>
      </c>
      <c r="C57" s="42" t="s">
        <v>134</v>
      </c>
      <c r="D57" s="42" t="s">
        <v>135</v>
      </c>
      <c r="E57" s="42" t="str">
        <f>D57</f>
        <v>( +-)12 000</v>
      </c>
      <c r="F57" s="45"/>
      <c r="G57" s="45"/>
      <c r="H57" s="45"/>
      <c r="I57" s="42" t="str">
        <f>E57</f>
        <v>( +-)12 000</v>
      </c>
      <c r="J57" s="42"/>
    </row>
    <row r="58" spans="1:10" ht="125.25" customHeight="1">
      <c r="A58" s="10">
        <v>43</v>
      </c>
      <c r="B58" s="10" t="s">
        <v>136</v>
      </c>
      <c r="C58" s="42" t="s">
        <v>137</v>
      </c>
      <c r="D58" s="42">
        <v>107700</v>
      </c>
      <c r="E58" s="43"/>
      <c r="F58" s="45"/>
      <c r="G58" s="45"/>
      <c r="H58" s="45"/>
      <c r="I58" s="43"/>
      <c r="J58" s="42"/>
    </row>
    <row r="59" spans="1:10" ht="267.75" customHeight="1">
      <c r="A59" s="10">
        <v>44</v>
      </c>
      <c r="B59" s="10" t="s">
        <v>140</v>
      </c>
      <c r="C59" s="42" t="s">
        <v>142</v>
      </c>
      <c r="D59" s="42">
        <v>102500</v>
      </c>
      <c r="E59" s="43" t="s">
        <v>139</v>
      </c>
      <c r="F59" s="45"/>
      <c r="G59" s="45"/>
      <c r="H59" s="45"/>
      <c r="I59" s="43" t="str">
        <f>E59</f>
        <v>планувати в бюджеті  на 2019 рік</v>
      </c>
      <c r="J59" s="42"/>
    </row>
    <row r="60" spans="1:10" ht="111.75" customHeight="1">
      <c r="A60" s="10">
        <v>45</v>
      </c>
      <c r="B60" s="10" t="s">
        <v>141</v>
      </c>
      <c r="C60" s="42" t="s">
        <v>143</v>
      </c>
      <c r="D60" s="42">
        <v>32000</v>
      </c>
      <c r="E60" s="43" t="str">
        <f>E59</f>
        <v>планувати в бюджеті  на 2019 рік</v>
      </c>
      <c r="F60" s="45"/>
      <c r="G60" s="45"/>
      <c r="H60" s="45"/>
      <c r="I60" s="43" t="str">
        <f>E60</f>
        <v>планувати в бюджеті  на 2019 рік</v>
      </c>
      <c r="J60" s="42"/>
    </row>
    <row r="61" spans="1:10" ht="122.25" customHeight="1">
      <c r="A61" s="10">
        <v>46</v>
      </c>
      <c r="B61" s="10" t="s">
        <v>144</v>
      </c>
      <c r="C61" s="42" t="s">
        <v>145</v>
      </c>
      <c r="D61" s="42" t="s">
        <v>114</v>
      </c>
      <c r="E61" s="42" t="str">
        <f>D61</f>
        <v>( +-) 60 000</v>
      </c>
      <c r="F61" s="45"/>
      <c r="G61" s="45"/>
      <c r="H61" s="45"/>
      <c r="I61" s="42" t="str">
        <f>E61</f>
        <v>( +-) 60 000</v>
      </c>
      <c r="J61" s="42"/>
    </row>
    <row r="62" spans="1:10" ht="159.75" customHeight="1">
      <c r="A62" s="10">
        <v>47</v>
      </c>
      <c r="B62" s="10" t="s">
        <v>150</v>
      </c>
      <c r="C62" s="42" t="s">
        <v>152</v>
      </c>
      <c r="D62" s="42">
        <v>90000</v>
      </c>
      <c r="E62" s="42"/>
      <c r="F62" s="45"/>
      <c r="G62" s="45"/>
      <c r="H62" s="45"/>
      <c r="I62" s="42" t="s">
        <v>151</v>
      </c>
      <c r="J62" s="42"/>
    </row>
    <row r="63" spans="1:10" ht="60.75" customHeight="1">
      <c r="A63" s="10"/>
      <c r="B63" s="11"/>
      <c r="C63" s="43"/>
      <c r="D63" s="42">
        <f>SUM(D11:D18,D20:D50,D52:D54)+D56+D58+D59+D60</f>
        <v>72540782.549999997</v>
      </c>
      <c r="E63" s="42">
        <f>9775000+E12+E15+E26+E27+E36+E37+E38+E28</f>
        <v>11500000</v>
      </c>
      <c r="F63" s="42">
        <f>SUM(F11:F53)</f>
        <v>0</v>
      </c>
      <c r="G63" s="42">
        <f t="shared" ref="G63:J63" si="0">SUM(G11:G53)</f>
        <v>0</v>
      </c>
      <c r="H63" s="42">
        <f t="shared" si="0"/>
        <v>0</v>
      </c>
      <c r="I63" s="42">
        <v>11500000</v>
      </c>
      <c r="J63" s="42">
        <f t="shared" si="0"/>
        <v>0</v>
      </c>
    </row>
    <row r="64" spans="1:10" ht="66" customHeight="1">
      <c r="C64" s="47"/>
      <c r="D64" s="47"/>
      <c r="E64" s="48" t="s">
        <v>164</v>
      </c>
      <c r="F64" s="48"/>
      <c r="G64" s="48"/>
      <c r="H64" s="48"/>
      <c r="I64" s="48"/>
      <c r="J64" s="48"/>
    </row>
    <row r="65" ht="66" customHeight="1"/>
    <row r="66" ht="66" customHeight="1"/>
    <row r="67" ht="66" customHeight="1"/>
    <row r="68" ht="66" customHeight="1"/>
    <row r="69" ht="66" customHeight="1"/>
    <row r="70" ht="66" customHeight="1"/>
  </sheetData>
  <mergeCells count="18">
    <mergeCell ref="A47:A48"/>
    <mergeCell ref="B47:B48"/>
    <mergeCell ref="A10:J10"/>
    <mergeCell ref="A1:J1"/>
    <mergeCell ref="A2:J2"/>
    <mergeCell ref="A5:J5"/>
    <mergeCell ref="B11:C11"/>
    <mergeCell ref="B28:B29"/>
    <mergeCell ref="A28:A29"/>
    <mergeCell ref="C28:C29"/>
    <mergeCell ref="D28:D29"/>
    <mergeCell ref="E28:E29"/>
    <mergeCell ref="E64:J64"/>
    <mergeCell ref="F28:F29"/>
    <mergeCell ref="G28:G29"/>
    <mergeCell ref="H28:H29"/>
    <mergeCell ref="I28:I29"/>
    <mergeCell ref="J28:J29"/>
  </mergeCells>
  <pageMargins left="0.59055118110236227" right="0" top="0" bottom="0.23622047244094491" header="0" footer="0.23622047244094491"/>
  <pageSetup paperSize="9" scale="39" orientation="portrait" verticalDpi="0" r:id="rId1"/>
  <rowBreaks count="3" manualBreakCount="3">
    <brk id="22" max="9" man="1"/>
    <brk id="33" max="9" man="1"/>
    <brk id="4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53"/>
  <sheetViews>
    <sheetView view="pageBreakPreview" topLeftCell="A43" zoomScale="70" zoomScaleSheetLayoutView="70" workbookViewId="0">
      <selection activeCell="A43" sqref="A43:XFD43"/>
    </sheetView>
  </sheetViews>
  <sheetFormatPr defaultColWidth="8.85546875" defaultRowHeight="15.75"/>
  <cols>
    <col min="1" max="1" width="4.42578125" style="7" customWidth="1"/>
    <col min="2" max="2" width="17.85546875" style="32" customWidth="1"/>
    <col min="3" max="3" width="44.28515625" style="32" customWidth="1"/>
    <col min="4" max="5" width="16.85546875" style="1" customWidth="1"/>
    <col min="6" max="10" width="17" style="1" customWidth="1"/>
    <col min="11" max="16384" width="8.85546875" style="1"/>
  </cols>
  <sheetData>
    <row r="1" spans="1:10" ht="24" customHeight="1">
      <c r="A1" s="65" t="s">
        <v>71</v>
      </c>
      <c r="B1" s="65"/>
      <c r="C1" s="65"/>
      <c r="D1" s="65"/>
      <c r="E1" s="65"/>
      <c r="F1" s="65"/>
      <c r="G1" s="65"/>
      <c r="H1" s="65"/>
      <c r="I1" s="65"/>
      <c r="J1" s="65"/>
    </row>
    <row r="2" spans="1:10" ht="24" customHeight="1">
      <c r="A2" s="65" t="s">
        <v>72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s="6" customFormat="1" ht="203.25" customHeight="1">
      <c r="A3" s="5" t="s">
        <v>0</v>
      </c>
      <c r="B3" s="34" t="s">
        <v>7</v>
      </c>
      <c r="C3" s="34" t="s">
        <v>5</v>
      </c>
      <c r="D3" s="34" t="s">
        <v>1</v>
      </c>
      <c r="E3" s="35" t="s">
        <v>8</v>
      </c>
      <c r="F3" s="13" t="s">
        <v>16</v>
      </c>
      <c r="G3" s="9" t="s">
        <v>2</v>
      </c>
      <c r="H3" s="9" t="s">
        <v>3</v>
      </c>
      <c r="I3" s="9" t="s">
        <v>9</v>
      </c>
      <c r="J3" s="9" t="s">
        <v>4</v>
      </c>
    </row>
    <row r="4" spans="1:10" ht="16.5" customHeight="1">
      <c r="A4" s="2">
        <v>1</v>
      </c>
      <c r="B4" s="19">
        <v>2</v>
      </c>
      <c r="C4" s="19">
        <v>3</v>
      </c>
      <c r="D4" s="2">
        <v>4</v>
      </c>
      <c r="E4" s="2">
        <v>5</v>
      </c>
      <c r="F4" s="3">
        <v>6</v>
      </c>
      <c r="G4" s="4">
        <v>7</v>
      </c>
      <c r="H4" s="4">
        <v>8</v>
      </c>
      <c r="I4" s="4">
        <v>9</v>
      </c>
      <c r="J4" s="4">
        <v>10</v>
      </c>
    </row>
    <row r="5" spans="1:10" ht="17.25" customHeight="1">
      <c r="A5" s="66" t="s">
        <v>6</v>
      </c>
      <c r="B5" s="67"/>
      <c r="C5" s="67"/>
      <c r="D5" s="67"/>
      <c r="E5" s="67"/>
      <c r="F5" s="67"/>
      <c r="G5" s="67"/>
      <c r="H5" s="67"/>
      <c r="I5" s="67"/>
      <c r="J5" s="68"/>
    </row>
    <row r="6" spans="1:10" ht="84" customHeight="1">
      <c r="A6" s="19">
        <v>1</v>
      </c>
      <c r="B6" s="30" t="s">
        <v>83</v>
      </c>
      <c r="C6" s="31" t="s">
        <v>41</v>
      </c>
      <c r="D6" s="21">
        <v>20000</v>
      </c>
      <c r="E6" s="21">
        <v>20000</v>
      </c>
      <c r="F6" s="20"/>
      <c r="G6" s="20"/>
      <c r="H6" s="20"/>
      <c r="I6" s="21"/>
      <c r="J6" s="22"/>
    </row>
    <row r="7" spans="1:10" ht="89.25" customHeight="1">
      <c r="A7" s="19">
        <v>2</v>
      </c>
      <c r="B7" s="30" t="s">
        <v>51</v>
      </c>
      <c r="C7" s="31" t="s">
        <v>52</v>
      </c>
      <c r="D7" s="21">
        <v>-1015000</v>
      </c>
      <c r="E7" s="21">
        <f>D7</f>
        <v>-1015000</v>
      </c>
      <c r="F7" s="20"/>
      <c r="G7" s="20"/>
      <c r="H7" s="20"/>
      <c r="I7" s="21"/>
      <c r="J7" s="22"/>
    </row>
    <row r="8" spans="1:10" ht="89.25" customHeight="1">
      <c r="A8" s="19">
        <v>3</v>
      </c>
      <c r="B8" s="30" t="s">
        <v>84</v>
      </c>
      <c r="C8" s="31" t="s">
        <v>85</v>
      </c>
      <c r="D8" s="21">
        <v>60000</v>
      </c>
      <c r="E8" s="21">
        <v>60000</v>
      </c>
      <c r="F8" s="20"/>
      <c r="G8" s="20"/>
      <c r="H8" s="20"/>
      <c r="I8" s="21"/>
      <c r="J8" s="22"/>
    </row>
    <row r="9" spans="1:10" ht="19.5" customHeight="1">
      <c r="A9" s="69" t="s">
        <v>10</v>
      </c>
      <c r="B9" s="69"/>
      <c r="C9" s="69"/>
      <c r="D9" s="69"/>
      <c r="E9" s="69"/>
      <c r="F9" s="69"/>
      <c r="G9" s="69"/>
      <c r="H9" s="69"/>
      <c r="I9" s="69"/>
      <c r="J9" s="69"/>
    </row>
    <row r="10" spans="1:10" s="12" customFormat="1" ht="82.5" customHeight="1">
      <c r="A10" s="23">
        <v>3</v>
      </c>
      <c r="B10" s="70" t="s">
        <v>58</v>
      </c>
      <c r="C10" s="71"/>
      <c r="D10" s="24">
        <v>28687250</v>
      </c>
      <c r="E10" s="24" t="s">
        <v>91</v>
      </c>
      <c r="F10" s="23"/>
      <c r="G10" s="23"/>
      <c r="H10" s="23"/>
      <c r="I10" s="23"/>
      <c r="J10" s="23"/>
    </row>
    <row r="11" spans="1:10" s="12" customFormat="1" ht="87" customHeight="1">
      <c r="A11" s="23">
        <v>4</v>
      </c>
      <c r="B11" s="23" t="s">
        <v>11</v>
      </c>
      <c r="C11" s="23" t="s">
        <v>12</v>
      </c>
      <c r="D11" s="24">
        <v>3685400</v>
      </c>
      <c r="E11" s="24">
        <v>220000</v>
      </c>
      <c r="F11" s="23"/>
      <c r="G11" s="23"/>
      <c r="H11" s="23"/>
      <c r="I11" s="23"/>
      <c r="J11" s="23"/>
    </row>
    <row r="12" spans="1:10" s="12" customFormat="1" ht="128.25" customHeight="1">
      <c r="A12" s="25">
        <v>5</v>
      </c>
      <c r="B12" s="23" t="s">
        <v>46</v>
      </c>
      <c r="C12" s="23" t="s">
        <v>59</v>
      </c>
      <c r="D12" s="24">
        <v>6911650</v>
      </c>
      <c r="E12" s="23"/>
      <c r="F12" s="23"/>
      <c r="G12" s="23"/>
      <c r="H12" s="23"/>
      <c r="I12" s="23"/>
      <c r="J12" s="23"/>
    </row>
    <row r="13" spans="1:10" s="12" customFormat="1" ht="45.75" customHeight="1">
      <c r="A13" s="26" t="s">
        <v>77</v>
      </c>
      <c r="B13" s="23" t="s">
        <v>17</v>
      </c>
      <c r="C13" s="23" t="s">
        <v>27</v>
      </c>
      <c r="D13" s="27"/>
      <c r="E13" s="23"/>
      <c r="F13" s="23"/>
      <c r="G13" s="23"/>
      <c r="H13" s="23"/>
      <c r="I13" s="23"/>
      <c r="J13" s="23"/>
    </row>
    <row r="14" spans="1:10" s="12" customFormat="1" ht="52.5" customHeight="1">
      <c r="A14" s="28" t="s">
        <v>55</v>
      </c>
      <c r="B14" s="23" t="s">
        <v>56</v>
      </c>
      <c r="C14" s="23" t="s">
        <v>57</v>
      </c>
      <c r="D14" s="27">
        <v>30000</v>
      </c>
      <c r="E14" s="24">
        <v>30000</v>
      </c>
      <c r="F14" s="23"/>
      <c r="G14" s="23"/>
      <c r="H14" s="23"/>
      <c r="I14" s="23"/>
      <c r="J14" s="23"/>
    </row>
    <row r="15" spans="1:10" s="12" customFormat="1" ht="54" customHeight="1">
      <c r="A15" s="28" t="s">
        <v>53</v>
      </c>
      <c r="B15" s="23" t="s">
        <v>60</v>
      </c>
      <c r="C15" s="23" t="s">
        <v>54</v>
      </c>
      <c r="D15" s="27">
        <v>11000</v>
      </c>
      <c r="E15" s="23"/>
      <c r="F15" s="23"/>
      <c r="G15" s="23"/>
      <c r="H15" s="23"/>
      <c r="I15" s="23"/>
      <c r="J15" s="23"/>
    </row>
    <row r="16" spans="1:10" s="12" customFormat="1" ht="48" customHeight="1">
      <c r="A16" s="23">
        <v>7</v>
      </c>
      <c r="B16" s="23" t="s">
        <v>13</v>
      </c>
      <c r="C16" s="23" t="s">
        <v>14</v>
      </c>
      <c r="D16" s="24">
        <v>275000</v>
      </c>
      <c r="E16" s="23"/>
      <c r="F16" s="23"/>
      <c r="G16" s="23"/>
      <c r="H16" s="23"/>
      <c r="I16" s="23"/>
      <c r="J16" s="23"/>
    </row>
    <row r="17" spans="1:10" s="12" customFormat="1" ht="69" customHeight="1">
      <c r="A17" s="23">
        <v>8</v>
      </c>
      <c r="B17" s="23" t="s">
        <v>19</v>
      </c>
      <c r="C17" s="23" t="s">
        <v>20</v>
      </c>
      <c r="D17" s="24" t="s">
        <v>21</v>
      </c>
      <c r="E17" s="24" t="str">
        <f>D17</f>
        <v>( +-) 13 439 грн.</v>
      </c>
      <c r="F17" s="23"/>
      <c r="G17" s="23"/>
      <c r="H17" s="23"/>
      <c r="I17" s="23"/>
      <c r="J17" s="23"/>
    </row>
    <row r="18" spans="1:10" s="12" customFormat="1" ht="69" customHeight="1">
      <c r="A18" s="23">
        <v>9</v>
      </c>
      <c r="B18" s="23" t="s">
        <v>22</v>
      </c>
      <c r="C18" s="23" t="s">
        <v>25</v>
      </c>
      <c r="D18" s="24">
        <f>17000+225000</f>
        <v>242000</v>
      </c>
      <c r="E18" s="23"/>
      <c r="F18" s="23"/>
      <c r="G18" s="23"/>
      <c r="H18" s="23"/>
      <c r="I18" s="23"/>
      <c r="J18" s="23"/>
    </row>
    <row r="19" spans="1:10" s="12" customFormat="1" ht="69" customHeight="1">
      <c r="A19" s="23">
        <v>10</v>
      </c>
      <c r="B19" s="23" t="s">
        <v>32</v>
      </c>
      <c r="C19" s="23" t="s">
        <v>33</v>
      </c>
      <c r="D19" s="24">
        <v>80000</v>
      </c>
      <c r="E19" s="23"/>
      <c r="F19" s="23"/>
      <c r="G19" s="23"/>
      <c r="H19" s="23"/>
      <c r="I19" s="23"/>
      <c r="J19" s="23"/>
    </row>
    <row r="20" spans="1:10" s="12" customFormat="1" ht="69" customHeight="1">
      <c r="A20" s="23">
        <v>11</v>
      </c>
      <c r="B20" s="23" t="s">
        <v>15</v>
      </c>
      <c r="C20" s="23" t="s">
        <v>26</v>
      </c>
      <c r="D20" s="24">
        <v>406100</v>
      </c>
      <c r="E20" s="23"/>
      <c r="F20" s="23"/>
      <c r="G20" s="23"/>
      <c r="H20" s="23"/>
      <c r="I20" s="23"/>
      <c r="J20" s="23"/>
    </row>
    <row r="21" spans="1:10" s="12" customFormat="1" ht="65.25" customHeight="1">
      <c r="A21" s="23">
        <v>12</v>
      </c>
      <c r="B21" s="23" t="s">
        <v>37</v>
      </c>
      <c r="C21" s="23" t="s">
        <v>38</v>
      </c>
      <c r="D21" s="24">
        <v>50650</v>
      </c>
      <c r="E21" s="23"/>
      <c r="F21" s="23"/>
      <c r="G21" s="23"/>
      <c r="H21" s="23"/>
      <c r="I21" s="23"/>
      <c r="J21" s="23"/>
    </row>
    <row r="22" spans="1:10" s="12" customFormat="1" ht="69" customHeight="1">
      <c r="A22" s="23">
        <v>13</v>
      </c>
      <c r="B22" s="23" t="s">
        <v>39</v>
      </c>
      <c r="C22" s="23" t="s">
        <v>40</v>
      </c>
      <c r="D22" s="24">
        <v>50452</v>
      </c>
      <c r="E22" s="23"/>
      <c r="F22" s="23"/>
      <c r="G22" s="23"/>
      <c r="H22" s="23"/>
      <c r="I22" s="23"/>
      <c r="J22" s="23"/>
    </row>
    <row r="23" spans="1:10" s="12" customFormat="1" ht="201.75" customHeight="1">
      <c r="A23" s="23">
        <v>14</v>
      </c>
      <c r="B23" s="23" t="s">
        <v>18</v>
      </c>
      <c r="C23" s="23" t="s">
        <v>98</v>
      </c>
      <c r="D23" s="24">
        <f>9307138.09+1160273.04+2445.42</f>
        <v>10469856.549999999</v>
      </c>
      <c r="E23" s="24" t="s">
        <v>92</v>
      </c>
      <c r="F23" s="23"/>
      <c r="G23" s="23"/>
      <c r="H23" s="23"/>
      <c r="I23" s="23"/>
      <c r="J23" s="23"/>
    </row>
    <row r="24" spans="1:10" s="12" customFormat="1" ht="93.75" customHeight="1">
      <c r="A24" s="23">
        <v>15</v>
      </c>
      <c r="B24" s="23" t="s">
        <v>23</v>
      </c>
      <c r="C24" s="23" t="s">
        <v>47</v>
      </c>
      <c r="D24" s="24">
        <v>13871</v>
      </c>
      <c r="E24" s="24">
        <v>13871</v>
      </c>
      <c r="F24" s="23"/>
      <c r="G24" s="23"/>
      <c r="H24" s="23"/>
      <c r="I24" s="23"/>
      <c r="J24" s="23"/>
    </row>
    <row r="25" spans="1:10" ht="71.25" customHeight="1">
      <c r="A25" s="23">
        <v>16</v>
      </c>
      <c r="B25" s="23" t="s">
        <v>24</v>
      </c>
      <c r="C25" s="23" t="s">
        <v>28</v>
      </c>
      <c r="D25" s="24"/>
      <c r="E25" s="24">
        <v>200000</v>
      </c>
      <c r="F25" s="23"/>
      <c r="G25" s="23"/>
      <c r="H25" s="23"/>
      <c r="I25" s="24"/>
      <c r="J25" s="24"/>
    </row>
    <row r="26" spans="1:10" ht="160.5" customHeight="1">
      <c r="A26" s="72">
        <v>17</v>
      </c>
      <c r="B26" s="72" t="s">
        <v>66</v>
      </c>
      <c r="C26" s="72" t="s">
        <v>82</v>
      </c>
      <c r="D26" s="74">
        <v>16314800</v>
      </c>
      <c r="E26" s="74">
        <v>796902</v>
      </c>
      <c r="F26" s="76"/>
      <c r="G26" s="76"/>
      <c r="H26" s="76"/>
      <c r="I26" s="72"/>
      <c r="J26" s="74"/>
    </row>
    <row r="27" spans="1:10" ht="289.5" customHeight="1">
      <c r="A27" s="73"/>
      <c r="B27" s="73"/>
      <c r="C27" s="73"/>
      <c r="D27" s="75"/>
      <c r="E27" s="75"/>
      <c r="F27" s="77"/>
      <c r="G27" s="77"/>
      <c r="H27" s="77"/>
      <c r="I27" s="73"/>
      <c r="J27" s="75"/>
    </row>
    <row r="28" spans="1:10" ht="46.5" customHeight="1">
      <c r="A28" s="23">
        <v>18</v>
      </c>
      <c r="B28" s="23" t="s">
        <v>29</v>
      </c>
      <c r="C28" s="23" t="s">
        <v>88</v>
      </c>
      <c r="D28" s="24">
        <v>543300</v>
      </c>
      <c r="E28" s="23" t="s">
        <v>86</v>
      </c>
      <c r="F28" s="29"/>
      <c r="G28" s="29"/>
      <c r="H28" s="29"/>
      <c r="I28" s="23"/>
      <c r="J28" s="24"/>
    </row>
    <row r="29" spans="1:10" ht="51.75" customHeight="1">
      <c r="A29" s="23">
        <v>19</v>
      </c>
      <c r="B29" s="23" t="s">
        <v>48</v>
      </c>
      <c r="C29" s="23" t="s">
        <v>63</v>
      </c>
      <c r="D29" s="24">
        <v>7228</v>
      </c>
      <c r="E29" s="23" t="s">
        <v>64</v>
      </c>
      <c r="F29" s="29"/>
      <c r="G29" s="29"/>
      <c r="H29" s="29"/>
      <c r="I29" s="23"/>
      <c r="J29" s="24"/>
    </row>
    <row r="30" spans="1:10" ht="51.75" customHeight="1">
      <c r="A30" s="23">
        <v>20</v>
      </c>
      <c r="B30" s="23" t="s">
        <v>49</v>
      </c>
      <c r="C30" s="23" t="s">
        <v>61</v>
      </c>
      <c r="D30" s="24">
        <v>3960</v>
      </c>
      <c r="E30" s="23" t="str">
        <f>E29</f>
        <v>в межах Програми</v>
      </c>
      <c r="F30" s="29"/>
      <c r="G30" s="29"/>
      <c r="H30" s="29"/>
      <c r="I30" s="23"/>
      <c r="J30" s="24"/>
    </row>
    <row r="31" spans="1:10" ht="51" customHeight="1">
      <c r="A31" s="23">
        <v>21</v>
      </c>
      <c r="B31" s="23" t="s">
        <v>50</v>
      </c>
      <c r="C31" s="23" t="s">
        <v>62</v>
      </c>
      <c r="D31" s="24">
        <v>152000</v>
      </c>
      <c r="E31" s="23"/>
      <c r="F31" s="29"/>
      <c r="G31" s="29"/>
      <c r="H31" s="29"/>
      <c r="I31" s="23"/>
      <c r="J31" s="24"/>
    </row>
    <row r="32" spans="1:10" ht="51.75" customHeight="1">
      <c r="A32" s="23">
        <v>22</v>
      </c>
      <c r="B32" s="23" t="s">
        <v>78</v>
      </c>
      <c r="C32" s="23" t="s">
        <v>79</v>
      </c>
      <c r="D32" s="24">
        <v>62000</v>
      </c>
      <c r="E32" s="23"/>
      <c r="F32" s="29"/>
      <c r="G32" s="29"/>
      <c r="H32" s="29"/>
      <c r="I32" s="23"/>
      <c r="J32" s="24"/>
    </row>
    <row r="33" spans="1:10" ht="87" customHeight="1">
      <c r="A33" s="23">
        <v>23</v>
      </c>
      <c r="B33" s="23" t="s">
        <v>30</v>
      </c>
      <c r="C33" s="23" t="s">
        <v>31</v>
      </c>
      <c r="D33" s="24">
        <v>437355</v>
      </c>
      <c r="E33" s="23" t="s">
        <v>34</v>
      </c>
      <c r="F33" s="29"/>
      <c r="G33" s="29"/>
      <c r="H33" s="29"/>
      <c r="I33" s="23"/>
      <c r="J33" s="24"/>
    </row>
    <row r="34" spans="1:10" ht="208.5" customHeight="1">
      <c r="A34" s="23">
        <v>24</v>
      </c>
      <c r="B34" s="23" t="s">
        <v>35</v>
      </c>
      <c r="C34" s="23" t="s">
        <v>99</v>
      </c>
      <c r="D34" s="24">
        <v>1189227</v>
      </c>
      <c r="E34" s="24">
        <f>260000+61227</f>
        <v>321227</v>
      </c>
      <c r="F34" s="29"/>
      <c r="G34" s="29"/>
      <c r="H34" s="29"/>
      <c r="I34" s="23"/>
      <c r="J34" s="24"/>
    </row>
    <row r="35" spans="1:10" ht="60" customHeight="1">
      <c r="A35" s="23">
        <v>25</v>
      </c>
      <c r="B35" s="23" t="s">
        <v>36</v>
      </c>
      <c r="C35" s="23" t="s">
        <v>65</v>
      </c>
      <c r="D35" s="24">
        <f>28000+127000</f>
        <v>155000</v>
      </c>
      <c r="E35" s="24">
        <f>28000+65000</f>
        <v>93000</v>
      </c>
      <c r="F35" s="29"/>
      <c r="G35" s="29"/>
      <c r="H35" s="29"/>
      <c r="I35" s="23"/>
      <c r="J35" s="24"/>
    </row>
    <row r="36" spans="1:10" ht="65.25" customHeight="1">
      <c r="A36" s="23">
        <v>26</v>
      </c>
      <c r="B36" s="23" t="s">
        <v>45</v>
      </c>
      <c r="C36" s="23" t="s">
        <v>93</v>
      </c>
      <c r="D36" s="24"/>
      <c r="E36" s="24">
        <v>50000</v>
      </c>
      <c r="F36" s="29"/>
      <c r="G36" s="29"/>
      <c r="H36" s="29"/>
      <c r="I36" s="23"/>
      <c r="J36" s="24"/>
    </row>
    <row r="37" spans="1:10" ht="100.5" customHeight="1">
      <c r="A37" s="23">
        <v>27</v>
      </c>
      <c r="B37" s="23" t="s">
        <v>42</v>
      </c>
      <c r="C37" s="23" t="s">
        <v>94</v>
      </c>
      <c r="D37" s="24">
        <v>190848</v>
      </c>
      <c r="E37" s="23"/>
      <c r="F37" s="29"/>
      <c r="G37" s="29"/>
      <c r="H37" s="29"/>
      <c r="I37" s="23"/>
      <c r="J37" s="24"/>
    </row>
    <row r="38" spans="1:10" ht="49.5" customHeight="1">
      <c r="A38" s="23">
        <v>28</v>
      </c>
      <c r="B38" s="23" t="s">
        <v>44</v>
      </c>
      <c r="C38" s="23" t="s">
        <v>43</v>
      </c>
      <c r="D38" s="24">
        <v>200000</v>
      </c>
      <c r="E38" s="23"/>
      <c r="F38" s="29"/>
      <c r="G38" s="29"/>
      <c r="H38" s="29"/>
      <c r="I38" s="23"/>
      <c r="J38" s="24"/>
    </row>
    <row r="39" spans="1:10" ht="49.5" customHeight="1">
      <c r="A39" s="23">
        <v>29</v>
      </c>
      <c r="B39" s="23" t="s">
        <v>67</v>
      </c>
      <c r="C39" s="24" t="s">
        <v>68</v>
      </c>
      <c r="D39" s="24">
        <v>195000</v>
      </c>
      <c r="E39" s="23"/>
      <c r="F39" s="29"/>
      <c r="G39" s="29"/>
      <c r="H39" s="29"/>
      <c r="I39" s="23"/>
      <c r="J39" s="24"/>
    </row>
    <row r="40" spans="1:10" ht="49.5" customHeight="1">
      <c r="A40" s="23">
        <v>30</v>
      </c>
      <c r="B40" s="23" t="s">
        <v>69</v>
      </c>
      <c r="C40" s="24" t="s">
        <v>70</v>
      </c>
      <c r="D40" s="24">
        <v>100000</v>
      </c>
      <c r="E40" s="23"/>
      <c r="F40" s="29"/>
      <c r="G40" s="29"/>
      <c r="H40" s="29"/>
      <c r="I40" s="23"/>
      <c r="J40" s="24"/>
    </row>
    <row r="41" spans="1:10" ht="49.5" customHeight="1">
      <c r="A41" s="23">
        <v>31</v>
      </c>
      <c r="B41" s="23" t="s">
        <v>73</v>
      </c>
      <c r="C41" s="24" t="s">
        <v>74</v>
      </c>
      <c r="D41" s="24">
        <v>30200</v>
      </c>
      <c r="E41" s="23"/>
      <c r="F41" s="29"/>
      <c r="G41" s="29"/>
      <c r="H41" s="29"/>
      <c r="I41" s="23"/>
      <c r="J41" s="24"/>
    </row>
    <row r="42" spans="1:10" ht="99" customHeight="1">
      <c r="A42" s="23">
        <v>32</v>
      </c>
      <c r="B42" s="23" t="s">
        <v>75</v>
      </c>
      <c r="C42" s="24" t="s">
        <v>76</v>
      </c>
      <c r="D42" s="24">
        <v>75318</v>
      </c>
      <c r="E42" s="23"/>
      <c r="F42" s="29"/>
      <c r="G42" s="29"/>
      <c r="H42" s="29"/>
      <c r="I42" s="23"/>
      <c r="J42" s="24"/>
    </row>
    <row r="43" spans="1:10" ht="169.5" customHeight="1">
      <c r="A43" s="23">
        <v>33</v>
      </c>
      <c r="B43" s="23" t="s">
        <v>80</v>
      </c>
      <c r="C43" s="24" t="s">
        <v>95</v>
      </c>
      <c r="D43" s="24">
        <v>495397</v>
      </c>
      <c r="E43" s="23"/>
      <c r="F43" s="29"/>
      <c r="G43" s="29"/>
      <c r="H43" s="29"/>
      <c r="I43" s="23"/>
      <c r="J43" s="24"/>
    </row>
    <row r="44" spans="1:10" ht="81.75" customHeight="1">
      <c r="A44" s="23">
        <v>34</v>
      </c>
      <c r="B44" s="23" t="s">
        <v>89</v>
      </c>
      <c r="C44" s="24" t="s">
        <v>90</v>
      </c>
      <c r="D44" s="24">
        <v>240000</v>
      </c>
      <c r="E44" s="23"/>
      <c r="F44" s="29"/>
      <c r="G44" s="29"/>
      <c r="H44" s="29"/>
      <c r="I44" s="23"/>
      <c r="J44" s="24"/>
    </row>
    <row r="45" spans="1:10" ht="96.75" customHeight="1">
      <c r="A45" s="23">
        <v>35</v>
      </c>
      <c r="B45" s="23" t="s">
        <v>96</v>
      </c>
      <c r="C45" s="24" t="s">
        <v>97</v>
      </c>
      <c r="D45" s="24">
        <v>100000</v>
      </c>
      <c r="E45" s="23"/>
      <c r="F45" s="29"/>
      <c r="G45" s="29"/>
      <c r="H45" s="29"/>
      <c r="I45" s="23"/>
      <c r="J45" s="24"/>
    </row>
    <row r="46" spans="1:10" ht="33" customHeight="1">
      <c r="A46" s="23"/>
      <c r="B46" s="23"/>
      <c r="C46" s="23"/>
      <c r="D46" s="24">
        <f>SUM(D10:D16,D18:D45)</f>
        <v>71404862.549999997</v>
      </c>
      <c r="E46" s="24">
        <f>9775000+E11+E14+E24+E25+E34+E35+E36+E26</f>
        <v>11500000</v>
      </c>
      <c r="F46" s="24">
        <f>SUM(F18:F38)</f>
        <v>0</v>
      </c>
      <c r="G46" s="24">
        <f>SUM(G18:G38)</f>
        <v>0</v>
      </c>
      <c r="H46" s="24">
        <f>SUM(H18:H38)</f>
        <v>0</v>
      </c>
      <c r="I46" s="24">
        <f>SUM(I18:I38)</f>
        <v>0</v>
      </c>
      <c r="J46" s="24">
        <f>SUM(J18:J38)</f>
        <v>0</v>
      </c>
    </row>
    <row r="47" spans="1:10" ht="20.25" customHeight="1">
      <c r="E47" s="64" t="s">
        <v>87</v>
      </c>
      <c r="F47" s="64"/>
      <c r="G47" s="64"/>
      <c r="H47" s="64"/>
      <c r="I47" s="64"/>
      <c r="J47" s="64"/>
    </row>
    <row r="48" spans="1:10" ht="66" customHeight="1"/>
    <row r="49" spans="2:3" ht="66" customHeight="1"/>
    <row r="50" spans="2:3" s="7" customFormat="1" ht="66" customHeight="1">
      <c r="B50" s="33"/>
      <c r="C50" s="33"/>
    </row>
    <row r="51" spans="2:3" s="7" customFormat="1" ht="66" customHeight="1">
      <c r="B51" s="33"/>
      <c r="C51" s="33"/>
    </row>
    <row r="52" spans="2:3" s="7" customFormat="1" ht="66" customHeight="1">
      <c r="B52" s="33"/>
      <c r="C52" s="33"/>
    </row>
    <row r="53" spans="2:3" s="7" customFormat="1" ht="66" customHeight="1">
      <c r="B53" s="33"/>
      <c r="C53" s="33"/>
    </row>
  </sheetData>
  <mergeCells count="16">
    <mergeCell ref="E47:J47"/>
    <mergeCell ref="A1:J1"/>
    <mergeCell ref="A2:J2"/>
    <mergeCell ref="A5:J5"/>
    <mergeCell ref="A9:J9"/>
    <mergeCell ref="B10:C10"/>
    <mergeCell ref="A26:A27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</mergeCells>
  <pageMargins left="0.59055118110236227" right="0" top="0" bottom="0.23622047244094491" header="0" footer="0.23622047244094491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 бюдж комісія</vt:lpstr>
      <vt:lpstr> бюдж комісія (2)</vt:lpstr>
      <vt:lpstr>' бюдж комісія'!Заголовки_для_печати</vt:lpstr>
      <vt:lpstr>' бюдж комісія (2)'!Заголовки_для_печати</vt:lpstr>
      <vt:lpstr>' бюдж комісія'!Область_печати</vt:lpstr>
      <vt:lpstr>' бюдж комісія (2)'!Область_печати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Finance</cp:lastModifiedBy>
  <cp:lastPrinted>2018-08-03T09:40:33Z</cp:lastPrinted>
  <dcterms:created xsi:type="dcterms:W3CDTF">2018-03-12T13:27:15Z</dcterms:created>
  <dcterms:modified xsi:type="dcterms:W3CDTF">2018-08-03T12:48:54Z</dcterms:modified>
</cp:coreProperties>
</file>